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01-FOSBOS Abschlussprüfung\Belehrung AP neu\"/>
    </mc:Choice>
  </mc:AlternateContent>
  <xr:revisionPtr revIDLastSave="0" documentId="13_ncr:1_{70B41686-267A-4196-9887-B52A1533EFBE}" xr6:coauthVersionLast="44" xr6:coauthVersionMax="44" xr10:uidLastSave="{00000000-0000-0000-0000-000000000000}"/>
  <bookViews>
    <workbookView xWindow="-108" yWindow="-108" windowWidth="23256" windowHeight="12600" activeTab="8" xr2:uid="{00000000-000D-0000-FFFF-FFFF00000000}"/>
  </bookViews>
  <sheets>
    <sheet name="FOS12G" sheetId="24" r:id="rId1"/>
    <sheet name="FOS12S" sheetId="15" r:id="rId2"/>
    <sheet name="FOS12T" sheetId="1" r:id="rId3"/>
    <sheet name="FOS12W" sheetId="16" r:id="rId4"/>
    <sheet name="BOS12T" sheetId="6" r:id="rId5"/>
    <sheet name="BOS12G" sheetId="25" r:id="rId6"/>
    <sheet name="BOS12S" sheetId="17" r:id="rId7"/>
    <sheet name="BOS12W" sheetId="18" r:id="rId8"/>
    <sheet name="FOSBOS13G" sheetId="27" r:id="rId9"/>
    <sheet name="FOSBOS13S" sheetId="19" r:id="rId10"/>
    <sheet name="FOSBOS13T" sheetId="9" r:id="rId11"/>
    <sheet name="FOSBOS13W" sheetId="20" r:id="rId12"/>
    <sheet name="Allg Abi13 Sonderfall 1" sheetId="21" r:id="rId13"/>
    <sheet name="Allg Abi13 Sonderfall 2" sheetId="26" r:id="rId14"/>
  </sheets>
  <definedNames>
    <definedName name="_xlnm.Print_Area" localSheetId="12">'Allg Abi13 Sonderfall 1'!$A$1:$H$45</definedName>
    <definedName name="_xlnm.Print_Area" localSheetId="13">'Allg Abi13 Sonderfall 2'!$A$1:$H$45</definedName>
    <definedName name="_xlnm.Print_Area" localSheetId="5">BOS12G!$A$1:$H$41</definedName>
    <definedName name="_xlnm.Print_Area" localSheetId="6">BOS12S!$A$1:$H$41</definedName>
    <definedName name="_xlnm.Print_Area" localSheetId="4">BOS12T!$A$1:$H$41</definedName>
    <definedName name="_xlnm.Print_Area" localSheetId="7">BOS12W!$A$1:$H$41</definedName>
    <definedName name="_xlnm.Print_Area" localSheetId="0">FOS12G!$A$1:$J$45</definedName>
    <definedName name="_xlnm.Print_Area" localSheetId="1">FOS12S!$A$1:$J$46</definedName>
    <definedName name="_xlnm.Print_Area" localSheetId="2">FOS12T!$A$1:$J$45</definedName>
    <definedName name="_xlnm.Print_Area" localSheetId="3">FOS12W!$A$1:$J$46</definedName>
    <definedName name="_xlnm.Print_Area" localSheetId="8">FOSBOS13G!$A$1:$H$30</definedName>
    <definedName name="_xlnm.Print_Area" localSheetId="9">FOSBOS13S!$A$1:$H$30</definedName>
    <definedName name="_xlnm.Print_Area" localSheetId="10">FOSBOS13T!$A$1:$H$41</definedName>
    <definedName name="_xlnm.Print_Area" localSheetId="11">FOSBOS13W!$A$1:$H$30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27" l="1"/>
  <c r="H19" i="27" s="1"/>
  <c r="H21" i="27" s="1"/>
  <c r="H15" i="27"/>
  <c r="H14" i="27"/>
  <c r="H13" i="27"/>
  <c r="H12" i="27"/>
  <c r="H11" i="27"/>
  <c r="H10" i="27"/>
  <c r="F8" i="27"/>
  <c r="H8" i="27" s="1"/>
  <c r="H7" i="27"/>
  <c r="F7" i="27"/>
  <c r="F6" i="27"/>
  <c r="F19" i="27" s="1"/>
  <c r="H5" i="27"/>
  <c r="F5" i="27"/>
  <c r="H6" i="27" l="1"/>
  <c r="B21" i="26"/>
  <c r="H16" i="26"/>
  <c r="H17" i="26"/>
  <c r="H15" i="26"/>
  <c r="H14" i="26"/>
  <c r="H13" i="26"/>
  <c r="H12" i="26"/>
  <c r="H11" i="26"/>
  <c r="F9" i="26"/>
  <c r="H9" i="26" s="1"/>
  <c r="F8" i="26"/>
  <c r="H8" i="26" s="1"/>
  <c r="F7" i="26"/>
  <c r="H7" i="26" s="1"/>
  <c r="F6" i="26"/>
  <c r="H15" i="21"/>
  <c r="H16" i="21"/>
  <c r="F21" i="26" l="1"/>
  <c r="H21" i="26" s="1"/>
  <c r="H23" i="26" s="1"/>
  <c r="H6" i="26"/>
  <c r="B20" i="25"/>
  <c r="H16" i="25"/>
  <c r="H15" i="25"/>
  <c r="H14" i="25"/>
  <c r="H13" i="25"/>
  <c r="H12" i="25"/>
  <c r="H11" i="25"/>
  <c r="H10" i="25"/>
  <c r="F8" i="25"/>
  <c r="H8" i="25" s="1"/>
  <c r="F7" i="25"/>
  <c r="H7" i="25" s="1"/>
  <c r="F6" i="25"/>
  <c r="H6" i="25" s="1"/>
  <c r="F5" i="25"/>
  <c r="H5" i="25" s="1"/>
  <c r="B23" i="24"/>
  <c r="J19" i="24"/>
  <c r="J18" i="24"/>
  <c r="J17" i="24"/>
  <c r="J16" i="24"/>
  <c r="J15" i="24"/>
  <c r="J14" i="24"/>
  <c r="J13" i="24"/>
  <c r="J12" i="24"/>
  <c r="J11" i="24"/>
  <c r="J10" i="24"/>
  <c r="H8" i="24"/>
  <c r="J8" i="24" s="1"/>
  <c r="H7" i="24"/>
  <c r="J7" i="24" s="1"/>
  <c r="H6" i="24"/>
  <c r="J6" i="24" s="1"/>
  <c r="H5" i="24"/>
  <c r="F20" i="25" l="1"/>
  <c r="H20" i="25" s="1"/>
  <c r="H22" i="25" s="1"/>
  <c r="H23" i="24"/>
  <c r="J23" i="24" s="1"/>
  <c r="J25" i="24" s="1"/>
  <c r="J5" i="24"/>
  <c r="B21" i="21"/>
  <c r="H17" i="21"/>
  <c r="H14" i="21"/>
  <c r="H13" i="21"/>
  <c r="H12" i="21"/>
  <c r="H11" i="21"/>
  <c r="F9" i="21"/>
  <c r="H9" i="21" s="1"/>
  <c r="F8" i="21"/>
  <c r="H8" i="21" s="1"/>
  <c r="F7" i="21"/>
  <c r="H7" i="21" s="1"/>
  <c r="F6" i="21"/>
  <c r="B19" i="20"/>
  <c r="H15" i="20"/>
  <c r="H14" i="20"/>
  <c r="H13" i="20"/>
  <c r="H12" i="20"/>
  <c r="H11" i="20"/>
  <c r="H10" i="20"/>
  <c r="F8" i="20"/>
  <c r="H8" i="20" s="1"/>
  <c r="F7" i="20"/>
  <c r="H7" i="20" s="1"/>
  <c r="F6" i="20"/>
  <c r="H6" i="20" s="1"/>
  <c r="F5" i="20"/>
  <c r="B19" i="19"/>
  <c r="H15" i="19"/>
  <c r="H14" i="19"/>
  <c r="H13" i="19"/>
  <c r="H12" i="19"/>
  <c r="H11" i="19"/>
  <c r="H10" i="19"/>
  <c r="F8" i="19"/>
  <c r="H8" i="19" s="1"/>
  <c r="F7" i="19"/>
  <c r="H7" i="19" s="1"/>
  <c r="F6" i="19"/>
  <c r="H6" i="19" s="1"/>
  <c r="F5" i="19"/>
  <c r="F19" i="19" s="1"/>
  <c r="B20" i="18"/>
  <c r="H16" i="18"/>
  <c r="H15" i="18"/>
  <c r="H14" i="18"/>
  <c r="H13" i="18"/>
  <c r="H12" i="18"/>
  <c r="H11" i="18"/>
  <c r="H10" i="18"/>
  <c r="F8" i="18"/>
  <c r="H8" i="18" s="1"/>
  <c r="F7" i="18"/>
  <c r="H7" i="18" s="1"/>
  <c r="F6" i="18"/>
  <c r="H6" i="18" s="1"/>
  <c r="F5" i="18"/>
  <c r="B20" i="17"/>
  <c r="H16" i="17"/>
  <c r="H15" i="17"/>
  <c r="H14" i="17"/>
  <c r="H13" i="17"/>
  <c r="H12" i="17"/>
  <c r="H11" i="17"/>
  <c r="H10" i="17"/>
  <c r="F8" i="17"/>
  <c r="H8" i="17" s="1"/>
  <c r="F7" i="17"/>
  <c r="H7" i="17" s="1"/>
  <c r="F6" i="17"/>
  <c r="H6" i="17" s="1"/>
  <c r="F5" i="17"/>
  <c r="B24" i="16"/>
  <c r="J20" i="16"/>
  <c r="J19" i="16"/>
  <c r="J18" i="16"/>
  <c r="J17" i="16"/>
  <c r="J16" i="16"/>
  <c r="J15" i="16"/>
  <c r="J14" i="16"/>
  <c r="J13" i="16"/>
  <c r="J12" i="16"/>
  <c r="J11" i="16"/>
  <c r="J10" i="16"/>
  <c r="H8" i="16"/>
  <c r="J8" i="16" s="1"/>
  <c r="H7" i="16"/>
  <c r="J7" i="16" s="1"/>
  <c r="H6" i="16"/>
  <c r="J6" i="16" s="1"/>
  <c r="H5" i="16"/>
  <c r="J16" i="15"/>
  <c r="J15" i="15"/>
  <c r="J14" i="15"/>
  <c r="J13" i="15"/>
  <c r="B24" i="15"/>
  <c r="J20" i="15"/>
  <c r="J19" i="15"/>
  <c r="J18" i="15"/>
  <c r="J17" i="15"/>
  <c r="J12" i="15"/>
  <c r="J11" i="15"/>
  <c r="J10" i="15"/>
  <c r="H8" i="15"/>
  <c r="J8" i="15" s="1"/>
  <c r="H7" i="15"/>
  <c r="J7" i="15" s="1"/>
  <c r="H6" i="15"/>
  <c r="J6" i="15" s="1"/>
  <c r="H5" i="15"/>
  <c r="F19" i="20" l="1"/>
  <c r="H5" i="20"/>
  <c r="F21" i="21"/>
  <c r="H6" i="21"/>
  <c r="F20" i="17"/>
  <c r="F20" i="18"/>
  <c r="H20" i="18" s="1"/>
  <c r="H22" i="18" s="1"/>
  <c r="H24" i="15"/>
  <c r="H24" i="16"/>
  <c r="J24" i="16" s="1"/>
  <c r="J26" i="16" s="1"/>
  <c r="H21" i="21"/>
  <c r="H23" i="21" s="1"/>
  <c r="H19" i="20"/>
  <c r="H21" i="20" s="1"/>
  <c r="H19" i="19"/>
  <c r="H21" i="19" s="1"/>
  <c r="H5" i="19"/>
  <c r="H5" i="18"/>
  <c r="H20" i="17"/>
  <c r="H22" i="17" s="1"/>
  <c r="H5" i="17"/>
  <c r="J5" i="16"/>
  <c r="J24" i="15"/>
  <c r="J26" i="15" s="1"/>
  <c r="J5" i="15"/>
  <c r="B19" i="9"/>
  <c r="H15" i="9"/>
  <c r="H14" i="9"/>
  <c r="H13" i="9"/>
  <c r="H12" i="9"/>
  <c r="H11" i="9"/>
  <c r="H10" i="9"/>
  <c r="F8" i="9"/>
  <c r="H8" i="9" s="1"/>
  <c r="F7" i="9"/>
  <c r="H7" i="9" s="1"/>
  <c r="F6" i="9"/>
  <c r="H6" i="9" s="1"/>
  <c r="F5" i="9"/>
  <c r="B20" i="6"/>
  <c r="H11" i="6"/>
  <c r="H12" i="6"/>
  <c r="H13" i="6"/>
  <c r="H14" i="6"/>
  <c r="H15" i="6"/>
  <c r="H16" i="6"/>
  <c r="H10" i="6"/>
  <c r="F6" i="6"/>
  <c r="H6" i="6" s="1"/>
  <c r="F7" i="6"/>
  <c r="H7" i="6" s="1"/>
  <c r="F8" i="6"/>
  <c r="H8" i="6" s="1"/>
  <c r="F5" i="6"/>
  <c r="H5" i="6" s="1"/>
  <c r="F20" i="6" l="1"/>
  <c r="F19" i="9"/>
  <c r="H19" i="9" s="1"/>
  <c r="H21" i="9" s="1"/>
  <c r="H20" i="6"/>
  <c r="H22" i="6" s="1"/>
  <c r="H5" i="9"/>
  <c r="J11" i="1"/>
  <c r="J12" i="1"/>
  <c r="J13" i="1"/>
  <c r="J14" i="1"/>
  <c r="J15" i="1"/>
  <c r="J16" i="1"/>
  <c r="J17" i="1"/>
  <c r="J18" i="1"/>
  <c r="J19" i="1"/>
  <c r="J10" i="1"/>
  <c r="B23" i="1" l="1"/>
  <c r="H6" i="1"/>
  <c r="J6" i="1" s="1"/>
  <c r="H7" i="1"/>
  <c r="J7" i="1" s="1"/>
  <c r="H8" i="1"/>
  <c r="J8" i="1" s="1"/>
  <c r="H5" i="1"/>
  <c r="J5" i="1" s="1"/>
  <c r="H23" i="1" l="1"/>
  <c r="J23" i="1" s="1"/>
  <c r="J25" i="1" s="1"/>
</calcChain>
</file>

<file path=xl/sharedStrings.xml><?xml version="1.0" encoding="utf-8"?>
<sst xmlns="http://schemas.openxmlformats.org/spreadsheetml/2006/main" count="711" uniqueCount="127">
  <si>
    <t>Fach</t>
  </si>
  <si>
    <t>11/1</t>
  </si>
  <si>
    <t>11/2</t>
  </si>
  <si>
    <t>12/1</t>
  </si>
  <si>
    <t>12/2</t>
  </si>
  <si>
    <t>AP</t>
  </si>
  <si>
    <t>AP*3</t>
  </si>
  <si>
    <t>Deutsch</t>
  </si>
  <si>
    <t>Englisch</t>
  </si>
  <si>
    <t>Mathematik</t>
  </si>
  <si>
    <t>Religion/Ethik</t>
  </si>
  <si>
    <t>Geschichte</t>
  </si>
  <si>
    <t>Sozialkunde</t>
  </si>
  <si>
    <t>Profilfach 1: Physik</t>
  </si>
  <si>
    <t>Profilfach 2: Technologie</t>
  </si>
  <si>
    <t>Profilfach 3: Chemie</t>
  </si>
  <si>
    <t>Profilfach 4: Mathe Additum</t>
  </si>
  <si>
    <t>WPF 1</t>
  </si>
  <si>
    <t>WPF 2</t>
  </si>
  <si>
    <t>Fachreferat</t>
  </si>
  <si>
    <t>Summe Punkte</t>
  </si>
  <si>
    <t>Regeln:</t>
  </si>
  <si>
    <t>Einzubringen sind:</t>
  </si>
  <si>
    <t xml:space="preserve">Fachhochschulreife bestanden, wenn </t>
  </si>
  <si>
    <t>oder</t>
  </si>
  <si>
    <t>Fachpraktikum</t>
  </si>
  <si>
    <t>Streichmöglichkeiten:</t>
  </si>
  <si>
    <t>1. Bedingung:</t>
  </si>
  <si>
    <t>2. Bedingung:</t>
  </si>
  <si>
    <t>Durchschnittsnote:</t>
  </si>
  <si>
    <t>Anzahl FPA + Fachreferat</t>
  </si>
  <si>
    <t>Anzahl einzubringender HJE</t>
  </si>
  <si>
    <t>Bestehensregeln: FOS 12 Technik</t>
  </si>
  <si>
    <t>und</t>
  </si>
  <si>
    <t>Nur gelbe Felder sind zu füllen! Leere gelbe Felder sind gestrichene Halbjahresergebnisse.</t>
  </si>
  <si>
    <t>Gesamtergebnis = Fachnote (in P.)</t>
  </si>
  <si>
    <r>
      <t xml:space="preserve">in Prüfungsergebnissen </t>
    </r>
    <r>
      <rPr>
        <b/>
        <sz val="12"/>
        <color theme="1"/>
        <rFont val="Calibri"/>
        <family val="2"/>
        <scheme val="minor"/>
      </rPr>
      <t>höchstens 2x Note 5 oder 1x Note 6</t>
    </r>
  </si>
  <si>
    <t>Bestehensregeln: FOS 12 Sozial</t>
  </si>
  <si>
    <t>Profilfach 1: PäPsy</t>
  </si>
  <si>
    <t>Profilfach 2: Sozialw.+Recht</t>
  </si>
  <si>
    <t>Profilfach 3: Biologie</t>
  </si>
  <si>
    <t>Profilfach 4: Soziologie</t>
  </si>
  <si>
    <r>
      <rPr>
        <b/>
        <sz val="12"/>
        <color theme="1"/>
        <rFont val="Calibri"/>
        <family val="2"/>
        <scheme val="minor"/>
      </rPr>
      <t>25 HJE</t>
    </r>
    <r>
      <rPr>
        <sz val="12"/>
        <color theme="1"/>
        <rFont val="Calibri"/>
        <family val="2"/>
        <scheme val="minor"/>
      </rPr>
      <t xml:space="preserve"> von insgesamt </t>
    </r>
    <r>
      <rPr>
        <b/>
        <sz val="12"/>
        <color theme="1"/>
        <rFont val="Calibri"/>
        <family val="2"/>
        <scheme val="minor"/>
      </rPr>
      <t>31 HJE</t>
    </r>
  </si>
  <si>
    <r>
      <rPr>
        <b/>
        <sz val="12"/>
        <color theme="1"/>
        <rFont val="Calibri"/>
        <family val="2"/>
        <scheme val="minor"/>
      </rPr>
      <t>25 HJE</t>
    </r>
    <r>
      <rPr>
        <sz val="12"/>
        <color theme="1"/>
        <rFont val="Calibri"/>
        <family val="2"/>
        <scheme val="minor"/>
      </rPr>
      <t xml:space="preserve"> von insgesamt </t>
    </r>
    <r>
      <rPr>
        <b/>
        <sz val="12"/>
        <color theme="1"/>
        <rFont val="Calibri"/>
        <family val="2"/>
        <scheme val="minor"/>
      </rPr>
      <t>30 HJE</t>
    </r>
  </si>
  <si>
    <t>Fachpraktikum 11/1 und 11/2</t>
  </si>
  <si>
    <r>
      <t xml:space="preserve">maximal </t>
    </r>
    <r>
      <rPr>
        <b/>
        <sz val="12"/>
        <color theme="1"/>
        <rFont val="Calibri"/>
        <family val="2"/>
        <scheme val="minor"/>
      </rPr>
      <t>ein HJE pro Fach</t>
    </r>
  </si>
  <si>
    <t>Bestehensregeln: FOS 12 Wirtschaft</t>
  </si>
  <si>
    <t>Profilfach 1: BWR</t>
  </si>
  <si>
    <t>Profilfach 2: VWL</t>
  </si>
  <si>
    <t>Profilfach 3: Rechtslehre</t>
  </si>
  <si>
    <t>Profilfach 3: Naturwissensch.</t>
  </si>
  <si>
    <t>Profilfach 4: Informatik</t>
  </si>
  <si>
    <t>Bestehensregeln: BOS 12 Technik</t>
  </si>
  <si>
    <t>AP*2</t>
  </si>
  <si>
    <t>Geschichte/Sozialkunde</t>
  </si>
  <si>
    <t>Anzahl Fachreferat</t>
  </si>
  <si>
    <r>
      <rPr>
        <b/>
        <sz val="12"/>
        <color theme="1"/>
        <rFont val="Calibri"/>
        <family val="2"/>
        <scheme val="minor"/>
      </rPr>
      <t>17 HJE</t>
    </r>
    <r>
      <rPr>
        <sz val="12"/>
        <color theme="1"/>
        <rFont val="Calibri"/>
        <family val="2"/>
        <scheme val="minor"/>
      </rPr>
      <t xml:space="preserve"> von insgesamt </t>
    </r>
    <r>
      <rPr>
        <b/>
        <sz val="12"/>
        <color theme="1"/>
        <rFont val="Calibri"/>
        <family val="2"/>
        <scheme val="minor"/>
      </rPr>
      <t>20 HJE</t>
    </r>
  </si>
  <si>
    <t>Bestehensregeln: BOS 12 Sozial</t>
  </si>
  <si>
    <t>Bestehensregeln: BOS 12 Wirtschaft</t>
  </si>
  <si>
    <t>13/1</t>
  </si>
  <si>
    <t>13/2</t>
  </si>
  <si>
    <t>Seminarfach</t>
  </si>
  <si>
    <r>
      <t xml:space="preserve">Seminarfach </t>
    </r>
    <r>
      <rPr>
        <b/>
        <sz val="12"/>
        <color theme="1"/>
        <rFont val="Calibri"/>
        <family val="2"/>
        <scheme val="minor"/>
      </rPr>
      <t>(zweifaches Gewicht)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</si>
  <si>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16 HJE</t>
    </r>
    <r>
      <rPr>
        <sz val="12"/>
        <color theme="1"/>
        <rFont val="Calibri"/>
        <family val="2"/>
        <scheme val="minor"/>
      </rPr>
      <t xml:space="preserve"> von insgesamt </t>
    </r>
    <r>
      <rPr>
        <b/>
        <sz val="12"/>
        <color theme="1"/>
        <rFont val="Calibri"/>
        <family val="2"/>
        <scheme val="minor"/>
      </rPr>
      <t>18 HJE</t>
    </r>
  </si>
  <si>
    <r>
      <rPr>
        <b/>
        <sz val="12"/>
        <color theme="1"/>
        <rFont val="Calibri"/>
        <family val="2"/>
        <scheme val="minor"/>
      </rPr>
      <t>18 HJE</t>
    </r>
    <r>
      <rPr>
        <sz val="12"/>
        <color theme="1"/>
        <rFont val="Calibri"/>
        <family val="2"/>
        <scheme val="minor"/>
      </rPr>
      <t xml:space="preserve"> von insgesamt </t>
    </r>
    <r>
      <rPr>
        <b/>
        <sz val="12"/>
        <color theme="1"/>
        <rFont val="Calibri"/>
        <family val="2"/>
        <scheme val="minor"/>
      </rPr>
      <t>20 HJE</t>
    </r>
  </si>
  <si>
    <r>
      <t xml:space="preserve">insgesamt </t>
    </r>
    <r>
      <rPr>
        <b/>
        <sz val="12"/>
        <color theme="1"/>
        <rFont val="Calibri"/>
        <family val="2"/>
        <scheme val="minor"/>
      </rPr>
      <t xml:space="preserve">5 HJE </t>
    </r>
    <r>
      <rPr>
        <sz val="12"/>
        <color theme="1"/>
        <rFont val="Calibri"/>
        <family val="2"/>
        <scheme val="minor"/>
      </rPr>
      <t>(durch den Schüler am AP-Belehrungstag)</t>
    </r>
  </si>
  <si>
    <r>
      <t xml:space="preserve">in Gesamtergebnissen </t>
    </r>
    <r>
      <rPr>
        <b/>
        <sz val="12"/>
        <color theme="1"/>
        <rFont val="Calibri"/>
        <family val="2"/>
        <scheme val="minor"/>
      </rPr>
      <t>höchstens 1x Note 5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/>
    </r>
  </si>
  <si>
    <r>
      <t xml:space="preserve">in Gesamtergebnissen </t>
    </r>
    <r>
      <rPr>
        <b/>
        <sz val="12"/>
        <color theme="1"/>
        <rFont val="Calibri"/>
        <family val="2"/>
        <scheme val="minor"/>
      </rPr>
      <t>höchstens 2x Note 5 oder 1x Note 6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/>
    </r>
  </si>
  <si>
    <r>
      <t>Prüfungsergebnisse (</t>
    </r>
    <r>
      <rPr>
        <b/>
        <sz val="12"/>
        <color theme="1"/>
        <rFont val="Calibri"/>
        <family val="2"/>
        <scheme val="minor"/>
      </rPr>
      <t>dreifaches Gewicht</t>
    </r>
    <r>
      <rPr>
        <sz val="12"/>
        <color theme="1"/>
        <rFont val="Calibri"/>
        <family val="2"/>
        <scheme val="minor"/>
      </rPr>
      <t>): 30 % des Gesamterg.</t>
    </r>
  </si>
  <si>
    <t xml:space="preserve">in sämtlichen einbringungsfähigen Fächern das Gesamtergebnis </t>
  </si>
  <si>
    <t xml:space="preserve">mindestens 4 Punkte (= Fachnote 4) </t>
  </si>
  <si>
    <r>
      <t>Prüfungsergebnisse (</t>
    </r>
    <r>
      <rPr>
        <b/>
        <sz val="12"/>
        <color theme="1"/>
        <rFont val="Calibri"/>
        <family val="2"/>
        <scheme val="minor"/>
      </rPr>
      <t>zweifaches Gewicht</t>
    </r>
    <r>
      <rPr>
        <sz val="12"/>
        <color theme="1"/>
        <rFont val="Calibri"/>
        <family val="2"/>
        <scheme val="minor"/>
      </rPr>
      <t>): 30,8 % des Gesamterg.</t>
    </r>
  </si>
  <si>
    <r>
      <t xml:space="preserve">insgesamt </t>
    </r>
    <r>
      <rPr>
        <b/>
        <sz val="12"/>
        <color theme="1"/>
        <rFont val="Calibri"/>
        <family val="2"/>
        <scheme val="minor"/>
      </rPr>
      <t xml:space="preserve">3 HJE </t>
    </r>
    <r>
      <rPr>
        <sz val="12"/>
        <color theme="1"/>
        <rFont val="Calibri"/>
        <family val="2"/>
        <scheme val="minor"/>
      </rPr>
      <t>(durch den Schüler am AP-Belehrungstag)</t>
    </r>
  </si>
  <si>
    <r>
      <t xml:space="preserve">insgesamt </t>
    </r>
    <r>
      <rPr>
        <b/>
        <sz val="12"/>
        <color theme="1"/>
        <rFont val="Calibri"/>
        <family val="2"/>
        <scheme val="minor"/>
      </rPr>
      <t xml:space="preserve">2 HJE </t>
    </r>
    <r>
      <rPr>
        <sz val="12"/>
        <color theme="1"/>
        <rFont val="Calibri"/>
        <family val="2"/>
        <scheme val="minor"/>
      </rPr>
      <t>(durch den Schüler am AP-Belehrungstag)</t>
    </r>
  </si>
  <si>
    <r>
      <t>Prüfungsergebnisse (</t>
    </r>
    <r>
      <rPr>
        <b/>
        <sz val="12"/>
        <color theme="1"/>
        <rFont val="Calibri"/>
        <family val="2"/>
        <scheme val="minor"/>
      </rPr>
      <t>zweifaches Gewicht</t>
    </r>
    <r>
      <rPr>
        <sz val="12"/>
        <color theme="1"/>
        <rFont val="Calibri"/>
        <family val="2"/>
        <scheme val="minor"/>
      </rPr>
      <t>): 28,6 % des Gesamterg.</t>
    </r>
  </si>
  <si>
    <t>Bestehensregeln: FOSBOS 13 Wirtschaft - Fachgeb. Abitur</t>
  </si>
  <si>
    <t>Bestehensregeln: FOSBOS 13 Sozial - Fachgeb. Abitur</t>
  </si>
  <si>
    <t>Bestehensregeln: FOSBOS 13 Technik - Fachgeb. Abitur</t>
  </si>
  <si>
    <r>
      <t xml:space="preserve">insgesamt </t>
    </r>
    <r>
      <rPr>
        <b/>
        <sz val="12"/>
        <color theme="1"/>
        <rFont val="Calibri"/>
        <family val="2"/>
        <scheme val="minor"/>
      </rPr>
      <t xml:space="preserve">6 HJE </t>
    </r>
    <r>
      <rPr>
        <sz val="12"/>
        <color theme="1"/>
        <rFont val="Calibri"/>
        <family val="2"/>
        <scheme val="minor"/>
      </rPr>
      <t>(durch den Schüler am AP-Belehrungstag)</t>
    </r>
  </si>
  <si>
    <r>
      <t>insgesamt</t>
    </r>
    <r>
      <rPr>
        <b/>
        <sz val="12"/>
        <color theme="1"/>
        <rFont val="Calibri"/>
        <family val="2"/>
        <scheme val="minor"/>
      </rPr>
      <t xml:space="preserve"> 6 HJE </t>
    </r>
    <r>
      <rPr>
        <sz val="12"/>
        <color theme="1"/>
        <rFont val="Calibri"/>
        <family val="2"/>
        <scheme val="minor"/>
      </rPr>
      <t>(durch den Schüler am AP-Belehrungstag)</t>
    </r>
  </si>
  <si>
    <t>Bestehensregeln: FOS 12 Gesundheit</t>
  </si>
  <si>
    <t>Profilfach 1: Gesundheitsw.</t>
  </si>
  <si>
    <t>Profilfach 2: Chemie/Biologie</t>
  </si>
  <si>
    <t>Profilfach 4: Chemie</t>
  </si>
  <si>
    <t>Bestehensregeln: BOS 12 Gesundheit</t>
  </si>
  <si>
    <t>Profilfach 2: Biologie</t>
  </si>
  <si>
    <t>Profilfach 3: Komm./Interakt.</t>
  </si>
  <si>
    <r>
      <t xml:space="preserve">und </t>
    </r>
    <r>
      <rPr>
        <b/>
        <sz val="12"/>
        <color theme="1"/>
        <rFont val="Calibri"/>
        <family val="2"/>
        <scheme val="minor"/>
      </rPr>
      <t>Summe mindestens 200 Punkte (= Schnitt 5,0 Punkte)</t>
    </r>
  </si>
  <si>
    <r>
      <t xml:space="preserve">und </t>
    </r>
    <r>
      <rPr>
        <b/>
        <sz val="12"/>
        <color theme="1"/>
        <rFont val="Calibri"/>
        <family val="2"/>
        <scheme val="minor"/>
      </rPr>
      <t>Summe mindestens 240 Punkte (= Schnitt 6,0 Punkte)</t>
    </r>
  </si>
  <si>
    <r>
      <t xml:space="preserve">und </t>
    </r>
    <r>
      <rPr>
        <b/>
        <sz val="12"/>
        <color theme="1"/>
        <rFont val="Calibri"/>
        <family val="2"/>
        <scheme val="minor"/>
      </rPr>
      <t>Summe mindestens 130 Punkte (= Schnitt 5,0 Punkte)</t>
    </r>
  </si>
  <si>
    <r>
      <t xml:space="preserve">und </t>
    </r>
    <r>
      <rPr>
        <b/>
        <sz val="12"/>
        <color theme="1"/>
        <rFont val="Calibri"/>
        <family val="2"/>
        <scheme val="minor"/>
      </rPr>
      <t>Summe mindestens 156 Punkte (= Schnitt 6,0 Punkte)</t>
    </r>
  </si>
  <si>
    <r>
      <t xml:space="preserve">und </t>
    </r>
    <r>
      <rPr>
        <b/>
        <sz val="12"/>
        <color theme="1"/>
        <rFont val="Calibri"/>
        <family val="2"/>
        <scheme val="minor"/>
      </rPr>
      <t>Summe mindestens 140 Punkte (= Schnitt 5,0 Punkte)</t>
    </r>
  </si>
  <si>
    <r>
      <t xml:space="preserve">und </t>
    </r>
    <r>
      <rPr>
        <b/>
        <sz val="12"/>
        <color theme="1"/>
        <rFont val="Calibri"/>
        <family val="2"/>
        <scheme val="minor"/>
      </rPr>
      <t>Summe mindestens 168 Punkte (= Schnitt 6,0 Punkte)</t>
    </r>
  </si>
  <si>
    <t>(max. 600 P = 40 * 15 P)</t>
  </si>
  <si>
    <t>(max. 390 P = 26 * 15 P)</t>
  </si>
  <si>
    <t xml:space="preserve">Fachgeb. Hochschulreife bestanden, wenn </t>
  </si>
  <si>
    <t xml:space="preserve">Allgemeines Abitur bestanden, wenn </t>
  </si>
  <si>
    <t xml:space="preserve">3. Bedingung: </t>
  </si>
  <si>
    <t>Allgemeines Abitur bestanden, wenn zusätzlich</t>
  </si>
  <si>
    <t>Profilfach 1</t>
  </si>
  <si>
    <t>Profilfach 2</t>
  </si>
  <si>
    <t>Profilfach 3</t>
  </si>
  <si>
    <t>Bestehensregeln: FOSBOS 13 - Allgemeines Abitur</t>
  </si>
  <si>
    <t>2. Frspr. Ergänzungsprüfung (zweifaches Gewicht)</t>
  </si>
  <si>
    <t>WPF 1 (z.B. zweite Fremdspr.)</t>
  </si>
  <si>
    <t>2. Fremdspr. fortgeführt aus 12. Kl.</t>
  </si>
  <si>
    <t>2. Fremdspr. Ergänzungsprüfung</t>
  </si>
  <si>
    <r>
      <t xml:space="preserve">(max. </t>
    </r>
    <r>
      <rPr>
        <b/>
        <sz val="11"/>
        <color theme="1"/>
        <rFont val="Calibri"/>
        <family val="2"/>
        <scheme val="minor"/>
      </rPr>
      <t>420 P</t>
    </r>
    <r>
      <rPr>
        <sz val="11"/>
        <color theme="1"/>
        <rFont val="Calibri"/>
        <family val="2"/>
        <scheme val="minor"/>
      </rPr>
      <t xml:space="preserve"> = </t>
    </r>
    <r>
      <rPr>
        <b/>
        <sz val="11"/>
        <color theme="1"/>
        <rFont val="Calibri"/>
        <family val="2"/>
        <scheme val="minor"/>
      </rPr>
      <t xml:space="preserve">28 </t>
    </r>
    <r>
      <rPr>
        <sz val="11"/>
        <color theme="1"/>
        <rFont val="Calibri"/>
        <family val="2"/>
        <scheme val="minor"/>
      </rPr>
      <t>* 15 P)</t>
    </r>
  </si>
  <si>
    <r>
      <t xml:space="preserve">(max. </t>
    </r>
    <r>
      <rPr>
        <b/>
        <sz val="11"/>
        <color theme="1"/>
        <rFont val="Calibri"/>
        <family val="2"/>
        <scheme val="minor"/>
      </rPr>
      <t>420 P</t>
    </r>
    <r>
      <rPr>
        <sz val="11"/>
        <color theme="1"/>
        <rFont val="Calibri"/>
        <family val="2"/>
        <scheme val="minor"/>
      </rPr>
      <t xml:space="preserve"> = </t>
    </r>
    <r>
      <rPr>
        <b/>
        <sz val="11"/>
        <color theme="1"/>
        <rFont val="Calibri"/>
        <family val="2"/>
        <scheme val="minor"/>
      </rPr>
      <t>28</t>
    </r>
    <r>
      <rPr>
        <sz val="11"/>
        <color theme="1"/>
        <rFont val="Calibri"/>
        <family val="2"/>
        <scheme val="minor"/>
      </rPr>
      <t xml:space="preserve"> * 15 P)</t>
    </r>
  </si>
  <si>
    <t>Nicht einbringbar sind:</t>
  </si>
  <si>
    <t>Nicht einbringbar ist:</t>
  </si>
  <si>
    <t xml:space="preserve"> </t>
  </si>
  <si>
    <t>Nur als WPF (2 HJE) oder Ergänzungsprüfung zählt sie zum Schnitt!</t>
  </si>
  <si>
    <t>WPF 1 (nicht 2. Fremdspr. fortgef.)</t>
  </si>
  <si>
    <r>
      <t xml:space="preserve">in Prüfungsergebnissen </t>
    </r>
    <r>
      <rPr>
        <b/>
        <sz val="12"/>
        <color theme="1"/>
        <rFont val="Calibri"/>
        <family val="2"/>
        <scheme val="minor"/>
      </rPr>
      <t>höchstens 2x Note 5 und 0x Note 6</t>
    </r>
  </si>
  <si>
    <r>
      <t xml:space="preserve">Falls WPF = 2. Fremdsprache: </t>
    </r>
    <r>
      <rPr>
        <b/>
        <sz val="12"/>
        <color theme="1"/>
        <rFont val="Calibri"/>
        <family val="2"/>
        <scheme val="minor"/>
      </rPr>
      <t>beide HJE 13/1 und 13/2</t>
    </r>
  </si>
  <si>
    <t>2. Frspr. fortgeführt nur in 12. Jgst. besucht: beide HJE</t>
  </si>
  <si>
    <t>Sport, Kunst (WPF) und Szenisches Gestalten (WPF)</t>
  </si>
  <si>
    <t>Kunst (WPF) und Szenisches Gestalten (WPF)</t>
  </si>
  <si>
    <t>2. Fremdsprache mit Note 4 im GE und in 13/2 (Niveaustufe B1)</t>
  </si>
  <si>
    <t>2. Fremdsprache mit Note 4 im GE und in 12/2 (Niveaustufe B1)</t>
  </si>
  <si>
    <t>2. Fremdsprache mit Note 4 (Niveaustufe B1)</t>
  </si>
  <si>
    <t>Sonderfall 1: Zweite Fremdsprache fortgeführt aus 12. Jgst.</t>
  </si>
  <si>
    <t>Sonderfall 2: Zweite Fremdsprache durch Ergänzungsprüfung</t>
  </si>
  <si>
    <t>Bestehensregeln: FOSBOS 13 Gesundheit - Fachgeb. Abitur</t>
  </si>
  <si>
    <t>Profilfach 1: GeWi</t>
  </si>
  <si>
    <t>Profilfach 3: Kommunikation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</si>
</sst>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vertical="center"/>
    </xf>
    <xf numFmtId="0" fontId="2" fillId="6" borderId="0" xfId="0" applyFont="1" applyFill="1"/>
    <xf numFmtId="49" fontId="1" fillId="6" borderId="0" xfId="0" applyNumberFormat="1" applyFont="1" applyFill="1" applyAlignment="1">
      <alignment vertical="center"/>
    </xf>
    <xf numFmtId="0" fontId="1" fillId="6" borderId="0" xfId="0" applyFont="1" applyFill="1"/>
    <xf numFmtId="0" fontId="1" fillId="6" borderId="0" xfId="0" applyFont="1" applyFill="1" applyAlignment="1">
      <alignment vertical="center"/>
    </xf>
    <xf numFmtId="0" fontId="2" fillId="7" borderId="0" xfId="0" applyFont="1" applyFill="1"/>
    <xf numFmtId="0" fontId="1" fillId="7" borderId="0" xfId="0" applyFont="1" applyFill="1"/>
    <xf numFmtId="0" fontId="3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center" vertical="center"/>
    </xf>
    <xf numFmtId="1" fontId="2" fillId="1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0" fillId="7" borderId="0" xfId="0" applyFill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0" borderId="17" xfId="0" applyBorder="1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" fontId="2" fillId="11" borderId="1" xfId="0" applyNumberFormat="1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0" xfId="0" applyFont="1" applyFill="1"/>
    <xf numFmtId="0" fontId="1" fillId="11" borderId="0" xfId="0" applyFont="1" applyFill="1"/>
    <xf numFmtId="0" fontId="0" fillId="11" borderId="0" xfId="0" applyFill="1"/>
    <xf numFmtId="0" fontId="6" fillId="11" borderId="0" xfId="0" applyFont="1" applyFill="1"/>
    <xf numFmtId="0" fontId="2" fillId="11" borderId="0" xfId="0" applyFont="1" applyFill="1" applyAlignment="1">
      <alignment vertical="center"/>
    </xf>
    <xf numFmtId="0" fontId="1" fillId="11" borderId="0" xfId="0" applyFont="1" applyFill="1" applyAlignment="1">
      <alignment vertical="top" wrapText="1"/>
    </xf>
    <xf numFmtId="0" fontId="5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12" borderId="0" xfId="0" applyFont="1" applyFill="1"/>
    <xf numFmtId="0" fontId="0" fillId="12" borderId="0" xfId="0" applyFill="1"/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13" borderId="0" xfId="0" applyFont="1" applyFill="1"/>
    <xf numFmtId="0" fontId="5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left" vertical="center" wrapText="1"/>
    </xf>
    <xf numFmtId="0" fontId="1" fillId="11" borderId="0" xfId="0" applyFont="1" applyFill="1" applyAlignment="1">
      <alignment horizontal="left" vertical="top" wrapText="1"/>
    </xf>
    <xf numFmtId="0" fontId="1" fillId="13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1" fillId="12" borderId="0" xfId="0" applyFont="1" applyFill="1" applyAlignment="1">
      <alignment horizontal="left"/>
    </xf>
    <xf numFmtId="0" fontId="2" fillId="11" borderId="0" xfId="0" applyFont="1" applyFill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8E4BC"/>
      <color rgb="FFFFFF99"/>
      <color rgb="FFFF996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S45"/>
  <sheetViews>
    <sheetView topLeftCell="A17" zoomScale="110" zoomScaleNormal="110" workbookViewId="0">
      <selection activeCell="B33" sqref="B33"/>
    </sheetView>
  </sheetViews>
  <sheetFormatPr baseColWidth="10" defaultRowHeight="14.4" x14ac:dyDescent="0.3"/>
  <cols>
    <col min="1" max="1" width="27.5546875" customWidth="1"/>
    <col min="2" max="5" width="6.6640625" customWidth="1"/>
    <col min="6" max="6" width="1" customWidth="1"/>
    <col min="7" max="8" width="6.6640625" customWidth="1"/>
    <col min="9" max="9" width="1.109375" customWidth="1"/>
    <col min="10" max="10" width="21" customWidth="1"/>
    <col min="11" max="11" width="16" customWidth="1"/>
    <col min="12" max="12" width="0.6640625" customWidth="1"/>
    <col min="19" max="19" width="26.88671875" customWidth="1"/>
  </cols>
  <sheetData>
    <row r="1" spans="1:11" ht="23.4" x14ac:dyDescent="0.3">
      <c r="A1" s="114" t="s">
        <v>80</v>
      </c>
      <c r="B1" s="114"/>
      <c r="C1" s="114"/>
      <c r="D1" s="114"/>
      <c r="E1" s="114"/>
    </row>
    <row r="2" spans="1:11" ht="11.25" customHeight="1" x14ac:dyDescent="0.3">
      <c r="A2" s="81"/>
      <c r="B2" s="81"/>
      <c r="C2" s="81"/>
      <c r="D2" s="81"/>
      <c r="E2" s="81"/>
    </row>
    <row r="3" spans="1:11" ht="15.6" x14ac:dyDescent="0.3">
      <c r="A3" s="115" t="s">
        <v>34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1" ht="29.25" customHeigh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3"/>
      <c r="G4" s="3" t="s">
        <v>5</v>
      </c>
      <c r="H4" s="3" t="s">
        <v>6</v>
      </c>
      <c r="I4" s="13"/>
      <c r="J4" s="4" t="s">
        <v>35</v>
      </c>
      <c r="K4" s="1"/>
    </row>
    <row r="5" spans="1:11" ht="15.6" x14ac:dyDescent="0.3">
      <c r="A5" s="5" t="s">
        <v>7</v>
      </c>
      <c r="B5" s="6"/>
      <c r="C5" s="84">
        <v>11</v>
      </c>
      <c r="D5" s="84">
        <v>14</v>
      </c>
      <c r="E5" s="84">
        <v>8</v>
      </c>
      <c r="F5" s="7"/>
      <c r="G5" s="84">
        <v>8</v>
      </c>
      <c r="H5" s="18">
        <f>G5*3</f>
        <v>24</v>
      </c>
      <c r="I5" s="7"/>
      <c r="J5" s="73">
        <f>(H5+E5+D5+C5+B5)/(3+ COUNTA(B5:E5))</f>
        <v>9.5</v>
      </c>
      <c r="K5" s="1"/>
    </row>
    <row r="6" spans="1:11" ht="15.6" x14ac:dyDescent="0.3">
      <c r="A6" s="5" t="s">
        <v>8</v>
      </c>
      <c r="B6" s="6"/>
      <c r="C6" s="84">
        <v>7</v>
      </c>
      <c r="D6" s="84">
        <v>9</v>
      </c>
      <c r="E6" s="34">
        <v>4</v>
      </c>
      <c r="F6" s="7"/>
      <c r="G6" s="84">
        <v>6</v>
      </c>
      <c r="H6" s="18">
        <f t="shared" ref="H6:H8" si="0">G6*3</f>
        <v>18</v>
      </c>
      <c r="I6" s="7"/>
      <c r="J6" s="73">
        <f t="shared" ref="J6:J8" si="1">(H6+E6+D6+C6+B6)/(3+ COUNTA(B6:E6))</f>
        <v>6.333333333333333</v>
      </c>
      <c r="K6" s="1"/>
    </row>
    <row r="7" spans="1:11" ht="15.6" x14ac:dyDescent="0.3">
      <c r="A7" s="5" t="s">
        <v>9</v>
      </c>
      <c r="B7" s="6"/>
      <c r="C7" s="84">
        <v>7</v>
      </c>
      <c r="D7" s="84">
        <v>9</v>
      </c>
      <c r="E7" s="84"/>
      <c r="F7" s="7"/>
      <c r="G7" s="84">
        <v>8</v>
      </c>
      <c r="H7" s="18">
        <f t="shared" si="0"/>
        <v>24</v>
      </c>
      <c r="I7" s="7"/>
      <c r="J7" s="73">
        <f t="shared" si="1"/>
        <v>8</v>
      </c>
      <c r="K7" s="1"/>
    </row>
    <row r="8" spans="1:11" ht="15.6" x14ac:dyDescent="0.3">
      <c r="A8" s="8" t="s">
        <v>81</v>
      </c>
      <c r="B8" s="9"/>
      <c r="C8" s="82"/>
      <c r="D8" s="82">
        <v>12</v>
      </c>
      <c r="E8" s="82">
        <v>11</v>
      </c>
      <c r="F8" s="12"/>
      <c r="G8" s="82">
        <v>10</v>
      </c>
      <c r="H8" s="18">
        <f t="shared" si="0"/>
        <v>30</v>
      </c>
      <c r="I8" s="12"/>
      <c r="J8" s="73">
        <f t="shared" si="1"/>
        <v>10.6</v>
      </c>
      <c r="K8" s="1"/>
    </row>
    <row r="9" spans="1:11" ht="15" customHeight="1" x14ac:dyDescent="0.3">
      <c r="A9" s="116"/>
      <c r="B9" s="117"/>
      <c r="C9" s="117"/>
      <c r="D9" s="117"/>
      <c r="E9" s="117"/>
      <c r="F9" s="117"/>
      <c r="G9" s="117"/>
      <c r="H9" s="117"/>
      <c r="I9" s="117"/>
      <c r="J9" s="118"/>
      <c r="K9" s="1"/>
    </row>
    <row r="10" spans="1:11" ht="15.6" x14ac:dyDescent="0.3">
      <c r="A10" s="10" t="s">
        <v>10</v>
      </c>
      <c r="B10" s="40"/>
      <c r="C10" s="40"/>
      <c r="D10" s="15">
        <v>7</v>
      </c>
      <c r="E10" s="15">
        <v>12</v>
      </c>
      <c r="F10" s="11"/>
      <c r="G10" s="40"/>
      <c r="H10" s="40"/>
      <c r="I10" s="11"/>
      <c r="J10" s="73">
        <f>(E10+D10+C10+B10)/(COUNTA(B10:E10))</f>
        <v>9.5</v>
      </c>
      <c r="K10" s="1"/>
    </row>
    <row r="11" spans="1:11" ht="15.6" x14ac:dyDescent="0.3">
      <c r="A11" s="5" t="s">
        <v>11</v>
      </c>
      <c r="B11" s="84">
        <v>6</v>
      </c>
      <c r="C11" s="84">
        <v>7</v>
      </c>
      <c r="D11" s="41"/>
      <c r="E11" s="41"/>
      <c r="F11" s="7"/>
      <c r="G11" s="41"/>
      <c r="H11" s="41"/>
      <c r="I11" s="7"/>
      <c r="J11" s="73">
        <f t="shared" ref="J11:J19" si="2">(E11+D11+C11+B11)/(COUNTA(B11:E11))</f>
        <v>6.5</v>
      </c>
      <c r="K11" s="1"/>
    </row>
    <row r="12" spans="1:11" ht="15.6" x14ac:dyDescent="0.3">
      <c r="A12" s="5" t="s">
        <v>12</v>
      </c>
      <c r="B12" s="41"/>
      <c r="C12" s="41"/>
      <c r="D12" s="84">
        <v>11</v>
      </c>
      <c r="E12" s="84"/>
      <c r="F12" s="7"/>
      <c r="G12" s="41"/>
      <c r="H12" s="41"/>
      <c r="I12" s="7"/>
      <c r="J12" s="73">
        <f t="shared" si="2"/>
        <v>11</v>
      </c>
      <c r="K12" s="1"/>
    </row>
    <row r="13" spans="1:11" ht="15.6" x14ac:dyDescent="0.3">
      <c r="A13" s="5" t="s">
        <v>82</v>
      </c>
      <c r="B13" s="6"/>
      <c r="C13" s="84"/>
      <c r="D13" s="84">
        <v>12</v>
      </c>
      <c r="E13" s="84">
        <v>12</v>
      </c>
      <c r="F13" s="7"/>
      <c r="G13" s="41"/>
      <c r="H13" s="41"/>
      <c r="I13" s="7"/>
      <c r="J13" s="73">
        <f t="shared" si="2"/>
        <v>12</v>
      </c>
      <c r="K13" s="1"/>
    </row>
    <row r="14" spans="1:11" ht="15.6" x14ac:dyDescent="0.3">
      <c r="A14" s="5" t="s">
        <v>86</v>
      </c>
      <c r="B14" s="6"/>
      <c r="C14" s="84">
        <v>11</v>
      </c>
      <c r="D14" s="84">
        <v>11</v>
      </c>
      <c r="E14" s="84"/>
      <c r="F14" s="7"/>
      <c r="G14" s="41"/>
      <c r="H14" s="41"/>
      <c r="I14" s="7"/>
      <c r="J14" s="73">
        <f t="shared" si="2"/>
        <v>11</v>
      </c>
      <c r="K14" s="1"/>
    </row>
    <row r="15" spans="1:11" ht="15.6" x14ac:dyDescent="0.3">
      <c r="A15" s="5" t="s">
        <v>83</v>
      </c>
      <c r="B15" s="41"/>
      <c r="C15" s="41"/>
      <c r="D15" s="84">
        <v>9</v>
      </c>
      <c r="E15" s="84">
        <v>9</v>
      </c>
      <c r="F15" s="7"/>
      <c r="G15" s="41"/>
      <c r="H15" s="41"/>
      <c r="I15" s="7"/>
      <c r="J15" s="73">
        <f t="shared" si="2"/>
        <v>9</v>
      </c>
      <c r="K15" s="1"/>
    </row>
    <row r="16" spans="1:11" ht="15" customHeight="1" x14ac:dyDescent="0.3">
      <c r="A16" s="5" t="s">
        <v>17</v>
      </c>
      <c r="B16" s="41"/>
      <c r="C16" s="41"/>
      <c r="D16" s="84">
        <v>9</v>
      </c>
      <c r="E16" s="84">
        <v>9</v>
      </c>
      <c r="F16" s="7"/>
      <c r="G16" s="41"/>
      <c r="H16" s="41"/>
      <c r="I16" s="7"/>
      <c r="J16" s="73">
        <f t="shared" si="2"/>
        <v>9</v>
      </c>
      <c r="K16" s="1"/>
    </row>
    <row r="17" spans="1:19" ht="15.75" customHeight="1" x14ac:dyDescent="0.3">
      <c r="A17" s="5" t="s">
        <v>18</v>
      </c>
      <c r="B17" s="41"/>
      <c r="C17" s="41"/>
      <c r="D17" s="84">
        <v>8</v>
      </c>
      <c r="E17" s="84">
        <v>9</v>
      </c>
      <c r="F17" s="7"/>
      <c r="G17" s="41"/>
      <c r="H17" s="41"/>
      <c r="I17" s="7"/>
      <c r="J17" s="73">
        <f t="shared" si="2"/>
        <v>8.5</v>
      </c>
      <c r="K17" s="1"/>
    </row>
    <row r="18" spans="1:19" ht="15.6" x14ac:dyDescent="0.3">
      <c r="A18" s="5" t="s">
        <v>25</v>
      </c>
      <c r="B18" s="84">
        <v>8</v>
      </c>
      <c r="C18" s="84">
        <v>9</v>
      </c>
      <c r="D18" s="41"/>
      <c r="E18" s="41"/>
      <c r="F18" s="7"/>
      <c r="G18" s="41"/>
      <c r="H18" s="41"/>
      <c r="I18" s="7"/>
      <c r="J18" s="73">
        <f t="shared" si="2"/>
        <v>8.5</v>
      </c>
      <c r="K18" s="1"/>
    </row>
    <row r="19" spans="1:19" ht="15.6" x14ac:dyDescent="0.3">
      <c r="A19" s="8" t="s">
        <v>19</v>
      </c>
      <c r="B19" s="42"/>
      <c r="C19" s="42"/>
      <c r="D19" s="119">
        <v>11</v>
      </c>
      <c r="E19" s="119"/>
      <c r="F19" s="12"/>
      <c r="G19" s="42"/>
      <c r="H19" s="42"/>
      <c r="I19" s="12"/>
      <c r="J19" s="73">
        <f t="shared" si="2"/>
        <v>11</v>
      </c>
      <c r="K19" s="1"/>
    </row>
    <row r="20" spans="1:19" ht="15.75" customHeight="1" x14ac:dyDescent="0.3">
      <c r="A20" s="83"/>
      <c r="B20" s="16"/>
      <c r="C20" s="16"/>
      <c r="D20" s="16"/>
      <c r="E20" s="16"/>
      <c r="F20" s="16"/>
      <c r="G20" s="16"/>
      <c r="H20" s="16"/>
      <c r="I20" s="16"/>
      <c r="J20" s="17"/>
      <c r="K20" s="1"/>
    </row>
    <row r="21" spans="1:19" ht="15.75" customHeight="1" x14ac:dyDescent="0.3">
      <c r="A21" s="10" t="s">
        <v>31</v>
      </c>
      <c r="B21" s="120">
        <v>25</v>
      </c>
      <c r="C21" s="121"/>
      <c r="D21" s="121"/>
      <c r="E21" s="122"/>
      <c r="F21" s="11"/>
      <c r="G21" s="40"/>
      <c r="H21" s="40"/>
      <c r="I21" s="11"/>
      <c r="J21" s="40"/>
      <c r="K21" s="1"/>
    </row>
    <row r="22" spans="1:19" ht="16.2" thickBot="1" x14ac:dyDescent="0.35">
      <c r="A22" s="28" t="s">
        <v>30</v>
      </c>
      <c r="B22" s="102">
        <v>3</v>
      </c>
      <c r="C22" s="103"/>
      <c r="D22" s="103"/>
      <c r="E22" s="104"/>
      <c r="F22" s="29"/>
      <c r="G22" s="43"/>
      <c r="H22" s="43"/>
      <c r="I22" s="29"/>
      <c r="J22" s="43"/>
      <c r="K22" s="1"/>
      <c r="L22" s="36"/>
      <c r="M22" s="37"/>
      <c r="N22" s="37"/>
      <c r="O22" s="37"/>
      <c r="P22" s="37"/>
      <c r="Q22" s="37"/>
      <c r="R22" s="37"/>
      <c r="S22" s="37"/>
    </row>
    <row r="23" spans="1:19" ht="16.2" thickBot="1" x14ac:dyDescent="0.35">
      <c r="A23" s="30" t="s">
        <v>20</v>
      </c>
      <c r="B23" s="106">
        <f>SUM(B5:E19)</f>
        <v>262</v>
      </c>
      <c r="C23" s="107"/>
      <c r="D23" s="107"/>
      <c r="E23" s="108"/>
      <c r="F23" s="31"/>
      <c r="G23" s="44"/>
      <c r="H23" s="32">
        <f>SUM(H5:H22)</f>
        <v>96</v>
      </c>
      <c r="I23" s="33"/>
      <c r="J23" s="74">
        <f>B23+H23</f>
        <v>358</v>
      </c>
      <c r="K23" s="1"/>
      <c r="O23" s="37"/>
      <c r="P23" s="37"/>
      <c r="Q23" s="37"/>
      <c r="R23" s="37"/>
      <c r="S23" s="38"/>
    </row>
    <row r="24" spans="1:19" ht="16.95" customHeight="1" thickBot="1" x14ac:dyDescent="0.35">
      <c r="J24" s="85" t="s">
        <v>93</v>
      </c>
      <c r="K24" s="1"/>
    </row>
    <row r="25" spans="1:19" ht="30" customHeight="1" thickBot="1" x14ac:dyDescent="0.35">
      <c r="A25" s="1"/>
      <c r="B25" s="1"/>
      <c r="C25" s="109" t="s">
        <v>29</v>
      </c>
      <c r="D25" s="110"/>
      <c r="E25" s="110"/>
      <c r="F25" s="110"/>
      <c r="G25" s="110"/>
      <c r="H25" s="110"/>
      <c r="I25" s="61"/>
      <c r="J25" s="45">
        <f>ROUNDDOWN(17/3-5*$J$23/600,1)</f>
        <v>2.6</v>
      </c>
      <c r="K25" s="1"/>
    </row>
    <row r="26" spans="1:19" ht="12.75" customHeight="1" x14ac:dyDescent="0.3">
      <c r="A26" s="1"/>
      <c r="B26" s="1"/>
      <c r="C26" s="64"/>
      <c r="D26" s="64"/>
      <c r="E26" s="64"/>
      <c r="F26" s="64"/>
      <c r="G26" s="64"/>
      <c r="H26" s="64"/>
      <c r="I26" s="65"/>
      <c r="J26" s="66"/>
      <c r="K26" s="1"/>
    </row>
    <row r="27" spans="1:19" ht="18" x14ac:dyDescent="0.3">
      <c r="A27" s="27" t="s">
        <v>21</v>
      </c>
      <c r="B27" s="19"/>
      <c r="C27" s="19"/>
      <c r="D27" s="19"/>
      <c r="I27" s="1"/>
      <c r="J27" s="1"/>
      <c r="K27" s="1"/>
    </row>
    <row r="28" spans="1:19" ht="15.6" x14ac:dyDescent="0.3">
      <c r="A28" s="21" t="s">
        <v>22</v>
      </c>
      <c r="B28" s="22" t="s">
        <v>44</v>
      </c>
      <c r="C28" s="23"/>
      <c r="D28" s="23"/>
      <c r="E28" s="23"/>
      <c r="F28" s="23"/>
      <c r="G28" s="23"/>
      <c r="H28" s="23"/>
      <c r="I28" s="47"/>
      <c r="J28" s="47"/>
    </row>
    <row r="29" spans="1:19" ht="15.6" x14ac:dyDescent="0.3">
      <c r="A29" s="21"/>
      <c r="B29" s="24" t="s">
        <v>19</v>
      </c>
      <c r="C29" s="23"/>
      <c r="D29" s="23"/>
      <c r="E29" s="23"/>
      <c r="F29" s="23"/>
      <c r="G29" s="23"/>
      <c r="H29" s="23"/>
      <c r="I29" s="47"/>
      <c r="J29" s="47"/>
    </row>
    <row r="30" spans="1:19" ht="15.6" x14ac:dyDescent="0.3">
      <c r="A30" s="21"/>
      <c r="B30" s="24" t="s">
        <v>68</v>
      </c>
      <c r="C30" s="23"/>
      <c r="D30" s="23"/>
      <c r="E30" s="23"/>
      <c r="F30" s="23"/>
      <c r="G30" s="23"/>
      <c r="H30" s="23"/>
      <c r="I30" s="47"/>
      <c r="J30" s="47"/>
    </row>
    <row r="31" spans="1:19" ht="15.6" x14ac:dyDescent="0.3">
      <c r="A31" s="21"/>
      <c r="B31" s="24" t="s">
        <v>43</v>
      </c>
      <c r="C31" s="23"/>
      <c r="D31" s="23"/>
      <c r="E31" s="23"/>
      <c r="F31" s="23"/>
      <c r="G31" s="23"/>
      <c r="H31" s="23"/>
      <c r="I31" s="47"/>
      <c r="J31" s="47"/>
    </row>
    <row r="32" spans="1:19" ht="15.6" x14ac:dyDescent="0.3">
      <c r="A32" s="97" t="s">
        <v>109</v>
      </c>
      <c r="B32" s="113" t="s">
        <v>117</v>
      </c>
      <c r="C32" s="113"/>
      <c r="D32" s="113"/>
      <c r="E32" s="113"/>
      <c r="F32" s="113"/>
      <c r="G32" s="113"/>
      <c r="H32" s="113"/>
      <c r="I32" s="113"/>
      <c r="J32" s="113"/>
    </row>
    <row r="33" spans="1:12" ht="15.6" x14ac:dyDescent="0.3">
      <c r="A33" s="25" t="s">
        <v>26</v>
      </c>
      <c r="B33" s="26" t="s">
        <v>45</v>
      </c>
      <c r="C33" s="26"/>
      <c r="D33" s="26"/>
      <c r="E33" s="26"/>
      <c r="F33" s="26"/>
      <c r="G33" s="26"/>
      <c r="H33" s="26"/>
      <c r="I33" s="63"/>
      <c r="J33" s="63"/>
    </row>
    <row r="34" spans="1:12" ht="15.6" x14ac:dyDescent="0.3">
      <c r="A34" s="26"/>
      <c r="B34" s="26" t="s">
        <v>65</v>
      </c>
      <c r="C34" s="26"/>
      <c r="D34" s="26"/>
      <c r="E34" s="26"/>
      <c r="F34" s="26"/>
      <c r="G34" s="26"/>
      <c r="H34" s="26"/>
      <c r="I34" s="63"/>
      <c r="J34" s="63"/>
    </row>
    <row r="35" spans="1:12" ht="15.6" x14ac:dyDescent="0.3">
      <c r="A35" s="75" t="s">
        <v>23</v>
      </c>
      <c r="B35" s="76"/>
      <c r="C35" s="76"/>
      <c r="D35" s="76"/>
      <c r="E35" s="76"/>
      <c r="F35" s="76"/>
      <c r="G35" s="76"/>
      <c r="H35" s="76"/>
      <c r="I35" s="77"/>
      <c r="J35" s="77"/>
    </row>
    <row r="36" spans="1:12" ht="15.6" x14ac:dyDescent="0.3">
      <c r="A36" s="75" t="s">
        <v>27</v>
      </c>
      <c r="B36" s="76" t="s">
        <v>36</v>
      </c>
      <c r="C36" s="76"/>
      <c r="D36" s="76"/>
      <c r="E36" s="76"/>
      <c r="F36" s="76"/>
      <c r="G36" s="76"/>
      <c r="H36" s="76"/>
      <c r="I36" s="77"/>
      <c r="J36" s="77"/>
    </row>
    <row r="37" spans="1:12" ht="15.6" x14ac:dyDescent="0.3">
      <c r="A37" s="78" t="s">
        <v>33</v>
      </c>
      <c r="B37" s="77"/>
      <c r="C37" s="77"/>
      <c r="D37" s="77"/>
      <c r="E37" s="77"/>
      <c r="F37" s="77"/>
      <c r="G37" s="77"/>
      <c r="H37" s="77"/>
      <c r="I37" s="77"/>
      <c r="J37" s="77"/>
    </row>
    <row r="38" spans="1:12" ht="15.75" customHeight="1" x14ac:dyDescent="0.3">
      <c r="A38" s="79" t="s">
        <v>28</v>
      </c>
      <c r="B38" s="105" t="s">
        <v>69</v>
      </c>
      <c r="C38" s="105"/>
      <c r="D38" s="105"/>
      <c r="E38" s="105"/>
      <c r="F38" s="105"/>
      <c r="G38" s="105"/>
      <c r="H38" s="105"/>
      <c r="I38" s="105"/>
      <c r="J38" s="105"/>
    </row>
    <row r="39" spans="1:12" ht="15.75" customHeight="1" x14ac:dyDescent="0.3">
      <c r="A39" s="79"/>
      <c r="B39" s="111" t="s">
        <v>70</v>
      </c>
      <c r="C39" s="111"/>
      <c r="D39" s="111"/>
      <c r="E39" s="111"/>
      <c r="F39" s="111"/>
      <c r="G39" s="111"/>
      <c r="H39" s="111"/>
      <c r="I39" s="111"/>
      <c r="J39" s="111"/>
    </row>
    <row r="40" spans="1:12" ht="15.6" x14ac:dyDescent="0.3">
      <c r="A40" s="77"/>
      <c r="B40" s="78" t="s">
        <v>24</v>
      </c>
      <c r="C40" s="80"/>
      <c r="D40" s="80"/>
      <c r="E40" s="80"/>
      <c r="F40" s="80"/>
      <c r="G40" s="80"/>
      <c r="H40" s="80"/>
      <c r="I40" s="77"/>
      <c r="J40" s="77"/>
    </row>
    <row r="41" spans="1:12" ht="15.6" x14ac:dyDescent="0.3">
      <c r="A41" s="79"/>
      <c r="B41" s="76" t="s">
        <v>66</v>
      </c>
      <c r="C41" s="76"/>
      <c r="D41" s="76"/>
      <c r="E41" s="76"/>
      <c r="F41" s="76"/>
      <c r="G41" s="76"/>
      <c r="H41" s="76"/>
      <c r="I41" s="77"/>
      <c r="J41" s="77"/>
    </row>
    <row r="42" spans="1:12" ht="15.6" x14ac:dyDescent="0.3">
      <c r="A42" s="79"/>
      <c r="B42" s="76" t="s">
        <v>87</v>
      </c>
      <c r="C42" s="76"/>
      <c r="D42" s="76"/>
      <c r="E42" s="76"/>
      <c r="F42" s="76"/>
      <c r="G42" s="76"/>
      <c r="H42" s="76"/>
      <c r="I42" s="77"/>
      <c r="J42" s="77"/>
    </row>
    <row r="43" spans="1:12" ht="15.6" x14ac:dyDescent="0.3">
      <c r="A43" s="79"/>
      <c r="B43" s="78" t="s">
        <v>24</v>
      </c>
      <c r="C43" s="77"/>
      <c r="D43" s="77"/>
      <c r="E43" s="77"/>
      <c r="F43" s="77"/>
      <c r="G43" s="77"/>
      <c r="H43" s="77"/>
      <c r="I43" s="77"/>
      <c r="J43" s="77"/>
    </row>
    <row r="44" spans="1:12" ht="15.75" customHeight="1" x14ac:dyDescent="0.3">
      <c r="A44" s="79"/>
      <c r="B44" s="112" t="s">
        <v>67</v>
      </c>
      <c r="C44" s="112"/>
      <c r="D44" s="112"/>
      <c r="E44" s="112"/>
      <c r="F44" s="112"/>
      <c r="G44" s="112"/>
      <c r="H44" s="112"/>
      <c r="I44" s="112"/>
      <c r="J44" s="112"/>
      <c r="K44" s="62"/>
      <c r="L44" s="62"/>
    </row>
    <row r="45" spans="1:12" ht="15.75" customHeight="1" x14ac:dyDescent="0.3">
      <c r="A45" s="79"/>
      <c r="B45" s="105" t="s">
        <v>88</v>
      </c>
      <c r="C45" s="105"/>
      <c r="D45" s="105"/>
      <c r="E45" s="105"/>
      <c r="F45" s="105"/>
      <c r="G45" s="105"/>
      <c r="H45" s="105"/>
      <c r="I45" s="105"/>
      <c r="J45" s="105"/>
    </row>
  </sheetData>
  <mergeCells count="13">
    <mergeCell ref="A1:E1"/>
    <mergeCell ref="A3:J3"/>
    <mergeCell ref="A9:J9"/>
    <mergeCell ref="D19:E19"/>
    <mergeCell ref="B21:E21"/>
    <mergeCell ref="B22:E22"/>
    <mergeCell ref="B45:J45"/>
    <mergeCell ref="B23:E23"/>
    <mergeCell ref="C25:H25"/>
    <mergeCell ref="B38:J38"/>
    <mergeCell ref="B39:J39"/>
    <mergeCell ref="B44:J44"/>
    <mergeCell ref="B32:J32"/>
  </mergeCells>
  <pageMargins left="0.39370078740157483" right="0.39370078740157483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Q44"/>
  <sheetViews>
    <sheetView zoomScaleNormal="100" workbookViewId="0">
      <selection activeCell="L42" sqref="L42"/>
    </sheetView>
  </sheetViews>
  <sheetFormatPr baseColWidth="10" defaultRowHeight="14.4" x14ac:dyDescent="0.3"/>
  <cols>
    <col min="1" max="1" width="28.88671875" customWidth="1"/>
    <col min="2" max="2" width="7.5546875" customWidth="1"/>
    <col min="3" max="3" width="7.6640625" customWidth="1"/>
    <col min="4" max="4" width="1" customWidth="1"/>
    <col min="5" max="6" width="7.44140625" customWidth="1"/>
    <col min="7" max="7" width="1.109375" customWidth="1"/>
    <col min="8" max="8" width="30.33203125" customWidth="1"/>
    <col min="9" max="9" width="5.109375" customWidth="1"/>
    <col min="10" max="10" width="7.88671875" customWidth="1"/>
    <col min="17" max="17" width="26.88671875" customWidth="1"/>
  </cols>
  <sheetData>
    <row r="1" spans="1:9" ht="23.25" x14ac:dyDescent="0.25">
      <c r="A1" s="114" t="s">
        <v>76</v>
      </c>
      <c r="B1" s="114"/>
      <c r="C1" s="114"/>
      <c r="D1" s="114"/>
      <c r="E1" s="114"/>
      <c r="F1" s="114"/>
      <c r="G1" s="114"/>
      <c r="H1" s="114"/>
      <c r="I1" s="72"/>
    </row>
    <row r="2" spans="1:9" ht="12.75" customHeight="1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ht="14.25" customHeight="1" x14ac:dyDescent="0.3">
      <c r="A3" s="67" t="s">
        <v>34</v>
      </c>
      <c r="B3" s="67"/>
      <c r="C3" s="67"/>
      <c r="D3" s="67"/>
      <c r="E3" s="67"/>
      <c r="F3" s="67"/>
      <c r="G3" s="67"/>
      <c r="H3" s="67"/>
      <c r="I3" s="56"/>
    </row>
    <row r="4" spans="1:9" ht="29.25" customHeight="1" x14ac:dyDescent="0.25">
      <c r="A4" s="2" t="s">
        <v>0</v>
      </c>
      <c r="B4" s="3" t="s">
        <v>59</v>
      </c>
      <c r="C4" s="3" t="s">
        <v>60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9" ht="15.75" x14ac:dyDescent="0.25">
      <c r="A5" s="5" t="s">
        <v>7</v>
      </c>
      <c r="B5" s="59">
        <v>14</v>
      </c>
      <c r="C5" s="59">
        <v>8</v>
      </c>
      <c r="D5" s="7"/>
      <c r="E5" s="59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9" ht="15.75" x14ac:dyDescent="0.25">
      <c r="A6" s="5" t="s">
        <v>8</v>
      </c>
      <c r="B6" s="59">
        <v>9</v>
      </c>
      <c r="C6" s="34">
        <v>4</v>
      </c>
      <c r="D6" s="7"/>
      <c r="E6" s="59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9" ht="15.75" x14ac:dyDescent="0.25">
      <c r="A7" s="5" t="s">
        <v>9</v>
      </c>
      <c r="B7" s="59">
        <v>9</v>
      </c>
      <c r="C7" s="59"/>
      <c r="D7" s="7"/>
      <c r="E7" s="59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9" ht="15.6" x14ac:dyDescent="0.3">
      <c r="A8" s="8" t="s">
        <v>38</v>
      </c>
      <c r="B8" s="57">
        <v>12</v>
      </c>
      <c r="C8" s="57">
        <v>11</v>
      </c>
      <c r="D8" s="12"/>
      <c r="E8" s="57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9" ht="15" customHeight="1" x14ac:dyDescent="0.25">
      <c r="A9" s="116"/>
      <c r="B9" s="117"/>
      <c r="C9" s="117"/>
      <c r="D9" s="117"/>
      <c r="E9" s="117"/>
      <c r="F9" s="117"/>
      <c r="G9" s="117"/>
      <c r="H9" s="118"/>
      <c r="I9" s="1"/>
    </row>
    <row r="10" spans="1:9" ht="15.75" x14ac:dyDescent="0.25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5" si="2">(C10+B10)/(COUNTA(B10:C10))</f>
        <v>9.5</v>
      </c>
      <c r="I10" s="1"/>
    </row>
    <row r="11" spans="1:9" ht="15.75" x14ac:dyDescent="0.25">
      <c r="A11" s="5" t="s">
        <v>54</v>
      </c>
      <c r="B11" s="59">
        <v>11</v>
      </c>
      <c r="C11" s="59"/>
      <c r="D11" s="7"/>
      <c r="E11" s="41"/>
      <c r="F11" s="41"/>
      <c r="G11" s="7"/>
      <c r="H11" s="73">
        <f t="shared" si="2"/>
        <v>11</v>
      </c>
      <c r="I11" s="1"/>
    </row>
    <row r="12" spans="1:9" ht="15.75" x14ac:dyDescent="0.25">
      <c r="A12" s="5" t="s">
        <v>39</v>
      </c>
      <c r="B12" s="59">
        <v>12</v>
      </c>
      <c r="C12" s="59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9" ht="15.75" x14ac:dyDescent="0.25">
      <c r="A13" s="5" t="s">
        <v>40</v>
      </c>
      <c r="B13" s="59">
        <v>11</v>
      </c>
      <c r="C13" s="59">
        <v>9</v>
      </c>
      <c r="D13" s="7"/>
      <c r="E13" s="41"/>
      <c r="F13" s="41"/>
      <c r="G13" s="7"/>
      <c r="H13" s="73">
        <f t="shared" si="2"/>
        <v>10</v>
      </c>
      <c r="I13" s="1"/>
    </row>
    <row r="14" spans="1:9" ht="16.5" thickBot="1" x14ac:dyDescent="0.3">
      <c r="A14" s="5" t="s">
        <v>104</v>
      </c>
      <c r="B14" s="57">
        <v>9</v>
      </c>
      <c r="C14" s="57">
        <v>9</v>
      </c>
      <c r="D14" s="7"/>
      <c r="E14" s="41"/>
      <c r="F14" s="41"/>
      <c r="G14" s="7"/>
      <c r="H14" s="73">
        <f t="shared" si="2"/>
        <v>9</v>
      </c>
      <c r="I14" s="1"/>
    </row>
    <row r="15" spans="1:9" ht="16.5" thickBot="1" x14ac:dyDescent="0.3">
      <c r="A15" s="51" t="s">
        <v>61</v>
      </c>
      <c r="B15" s="133">
        <v>9</v>
      </c>
      <c r="C15" s="134"/>
      <c r="D15" s="52"/>
      <c r="E15" s="41"/>
      <c r="F15" s="41"/>
      <c r="G15" s="7"/>
      <c r="H15" s="73">
        <f t="shared" si="2"/>
        <v>9</v>
      </c>
      <c r="I15" s="1"/>
    </row>
    <row r="16" spans="1:9" ht="15" customHeight="1" x14ac:dyDescent="0.25">
      <c r="A16" s="53"/>
      <c r="B16" s="135"/>
      <c r="C16" s="135"/>
      <c r="D16" s="60"/>
      <c r="E16" s="60"/>
      <c r="F16" s="60"/>
      <c r="G16" s="60"/>
      <c r="H16" s="55"/>
      <c r="I16" s="1"/>
    </row>
    <row r="17" spans="1:17" ht="15.75" x14ac:dyDescent="0.25">
      <c r="A17" s="5" t="s">
        <v>31</v>
      </c>
      <c r="B17" s="123">
        <v>16</v>
      </c>
      <c r="C17" s="124"/>
      <c r="D17" s="7"/>
      <c r="E17" s="41"/>
      <c r="F17" s="41"/>
      <c r="G17" s="7"/>
      <c r="H17" s="41"/>
      <c r="I17" s="1"/>
    </row>
    <row r="18" spans="1:17" ht="16.5" thickBot="1" x14ac:dyDescent="0.3">
      <c r="A18" s="28" t="s">
        <v>61</v>
      </c>
      <c r="B18" s="125">
        <v>1</v>
      </c>
      <c r="C18" s="126"/>
      <c r="D18" s="29"/>
      <c r="E18" s="43"/>
      <c r="F18" s="43"/>
      <c r="G18" s="29"/>
      <c r="H18" s="43"/>
      <c r="I18" s="1"/>
    </row>
    <row r="19" spans="1:17" ht="15.75" customHeight="1" thickBot="1" x14ac:dyDescent="0.35">
      <c r="A19" s="30" t="s">
        <v>20</v>
      </c>
      <c r="B19" s="107">
        <f>SUM(B5:C14) +2*B15</f>
        <v>177</v>
      </c>
      <c r="C19" s="108"/>
      <c r="D19" s="31"/>
      <c r="E19" s="44"/>
      <c r="F19" s="32">
        <f>SUM(F5:F18)</f>
        <v>64</v>
      </c>
      <c r="G19" s="33"/>
      <c r="H19" s="74">
        <f>B19+F19</f>
        <v>241</v>
      </c>
      <c r="I19" s="1"/>
    </row>
    <row r="20" spans="1:17" ht="16.2" thickBot="1" x14ac:dyDescent="0.35">
      <c r="A20" s="86"/>
      <c r="B20" s="86"/>
      <c r="C20" s="86"/>
      <c r="D20" s="86"/>
      <c r="E20" s="86"/>
      <c r="F20" s="86"/>
      <c r="G20" s="86"/>
      <c r="H20" s="85" t="s">
        <v>94</v>
      </c>
      <c r="I20" s="1"/>
      <c r="J20" s="36"/>
      <c r="K20" s="37"/>
      <c r="L20" s="37"/>
      <c r="M20" s="37"/>
      <c r="N20" s="37"/>
      <c r="O20" s="37"/>
      <c r="P20" s="37"/>
      <c r="Q20" s="37"/>
    </row>
    <row r="21" spans="1:17" ht="27" customHeight="1" thickBot="1" x14ac:dyDescent="0.35">
      <c r="A21" s="36"/>
      <c r="B21" s="131" t="s">
        <v>29</v>
      </c>
      <c r="C21" s="132"/>
      <c r="D21" s="132"/>
      <c r="E21" s="132"/>
      <c r="F21" s="132"/>
      <c r="G21" s="71"/>
      <c r="H21" s="45">
        <f>ROUNDDOWN(17/3-5*$H$19/390,1)</f>
        <v>2.5</v>
      </c>
      <c r="I21" s="1"/>
      <c r="M21" s="37"/>
      <c r="N21" s="37"/>
      <c r="O21" s="37"/>
      <c r="P21" s="37"/>
      <c r="Q21" s="38"/>
    </row>
    <row r="22" spans="1:17" ht="15.75" x14ac:dyDescent="0.25">
      <c r="I22" s="1"/>
      <c r="J22" s="19"/>
    </row>
    <row r="23" spans="1:17" ht="18.75" x14ac:dyDescent="0.25">
      <c r="A23" s="27" t="s">
        <v>21</v>
      </c>
      <c r="B23" s="19"/>
      <c r="C23" s="19"/>
      <c r="D23" s="19"/>
      <c r="I23" s="1"/>
    </row>
    <row r="24" spans="1:17" ht="15.75" x14ac:dyDescent="0.25">
      <c r="A24" s="21" t="s">
        <v>22</v>
      </c>
      <c r="B24" s="24" t="s">
        <v>62</v>
      </c>
      <c r="C24" s="23"/>
      <c r="D24" s="23"/>
      <c r="E24" s="23"/>
      <c r="F24" s="23"/>
      <c r="G24" s="23"/>
      <c r="H24" s="23"/>
      <c r="I24" s="1"/>
    </row>
    <row r="25" spans="1:17" ht="15.6" x14ac:dyDescent="0.3">
      <c r="A25" s="21"/>
      <c r="B25" s="24" t="s">
        <v>71</v>
      </c>
      <c r="C25" s="23"/>
      <c r="D25" s="23"/>
      <c r="E25" s="23"/>
      <c r="F25" s="23"/>
      <c r="G25" s="23"/>
      <c r="H25" s="23"/>
      <c r="I25" s="1"/>
    </row>
    <row r="26" spans="1:17" ht="15.6" x14ac:dyDescent="0.3">
      <c r="A26" s="21"/>
      <c r="B26" s="24" t="s">
        <v>115</v>
      </c>
      <c r="C26" s="24"/>
      <c r="D26" s="24"/>
      <c r="E26" s="24"/>
      <c r="F26" s="24"/>
      <c r="G26" s="24"/>
      <c r="H26" s="24"/>
      <c r="I26" s="96"/>
    </row>
    <row r="27" spans="1:17" ht="15.6" x14ac:dyDescent="0.3">
      <c r="A27" s="21"/>
      <c r="B27" s="24" t="s">
        <v>63</v>
      </c>
      <c r="C27" s="23"/>
      <c r="D27" s="23"/>
      <c r="E27" s="23"/>
      <c r="F27" s="23"/>
      <c r="G27" s="23"/>
      <c r="H27" s="23"/>
    </row>
    <row r="28" spans="1:17" ht="15.75" x14ac:dyDescent="0.25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</row>
    <row r="30" spans="1:17" ht="15.6" x14ac:dyDescent="0.3">
      <c r="A30" s="26"/>
      <c r="B30" s="26" t="s">
        <v>73</v>
      </c>
      <c r="C30" s="26"/>
      <c r="D30" s="26"/>
      <c r="E30" s="26"/>
      <c r="F30" s="26"/>
      <c r="G30" s="26"/>
      <c r="H30" s="26"/>
    </row>
    <row r="31" spans="1:17" ht="15.6" x14ac:dyDescent="0.3">
      <c r="A31" s="75" t="s">
        <v>95</v>
      </c>
      <c r="B31" s="76"/>
      <c r="C31" s="76"/>
      <c r="D31" s="76"/>
      <c r="E31" s="76"/>
      <c r="F31" s="76"/>
      <c r="G31" s="76"/>
      <c r="H31" s="76"/>
    </row>
    <row r="32" spans="1:17" ht="15.6" x14ac:dyDescent="0.3">
      <c r="A32" s="75" t="s">
        <v>27</v>
      </c>
      <c r="B32" s="76" t="s">
        <v>114</v>
      </c>
      <c r="C32" s="76"/>
      <c r="D32" s="76"/>
      <c r="E32" s="76"/>
      <c r="F32" s="76"/>
      <c r="G32" s="76"/>
      <c r="H32" s="76"/>
    </row>
    <row r="33" spans="1:8" ht="15.75" x14ac:dyDescent="0.25">
      <c r="A33" s="78" t="s">
        <v>33</v>
      </c>
      <c r="B33" s="77"/>
      <c r="C33" s="77"/>
      <c r="D33" s="77"/>
      <c r="E33" s="77"/>
      <c r="F33" s="77"/>
      <c r="G33" s="77"/>
      <c r="H33" s="77"/>
    </row>
    <row r="34" spans="1:8" ht="15.6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</row>
    <row r="35" spans="1:8" ht="15.6" x14ac:dyDescent="0.3">
      <c r="A35" s="79"/>
      <c r="B35" s="111" t="s">
        <v>70</v>
      </c>
      <c r="C35" s="111"/>
      <c r="D35" s="111"/>
      <c r="E35" s="111"/>
      <c r="F35" s="111"/>
      <c r="G35" s="111"/>
      <c r="H35" s="111"/>
    </row>
    <row r="36" spans="1:8" ht="15.6" x14ac:dyDescent="0.3">
      <c r="A36" s="77"/>
      <c r="B36" s="78" t="s">
        <v>24</v>
      </c>
      <c r="C36" s="80"/>
      <c r="D36" s="80"/>
      <c r="E36" s="80"/>
      <c r="F36" s="80"/>
      <c r="G36" s="80"/>
      <c r="H36" s="80"/>
    </row>
    <row r="37" spans="1:8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</row>
    <row r="38" spans="1:8" ht="15.6" x14ac:dyDescent="0.3">
      <c r="A38" s="79"/>
      <c r="B38" s="76" t="s">
        <v>89</v>
      </c>
      <c r="C38" s="76"/>
      <c r="D38" s="76"/>
      <c r="E38" s="76"/>
      <c r="F38" s="76"/>
      <c r="G38" s="76"/>
      <c r="H38" s="76"/>
    </row>
    <row r="39" spans="1:8" ht="15.6" x14ac:dyDescent="0.3">
      <c r="A39" s="79"/>
      <c r="B39" s="78" t="s">
        <v>24</v>
      </c>
      <c r="C39" s="77"/>
      <c r="D39" s="77"/>
      <c r="E39" s="77"/>
      <c r="F39" s="77"/>
      <c r="G39" s="77"/>
      <c r="H39" s="77"/>
    </row>
    <row r="40" spans="1:8" ht="15.6" x14ac:dyDescent="0.3">
      <c r="A40" s="79"/>
      <c r="B40" s="112" t="s">
        <v>67</v>
      </c>
      <c r="C40" s="112"/>
      <c r="D40" s="112"/>
      <c r="E40" s="112"/>
      <c r="F40" s="112"/>
      <c r="G40" s="112"/>
      <c r="H40" s="112"/>
    </row>
    <row r="41" spans="1:8" ht="15.6" x14ac:dyDescent="0.3">
      <c r="A41" s="79"/>
      <c r="B41" s="105" t="s">
        <v>90</v>
      </c>
      <c r="C41" s="105"/>
      <c r="D41" s="105"/>
      <c r="E41" s="105"/>
      <c r="F41" s="105"/>
      <c r="G41" s="105"/>
      <c r="H41" s="105"/>
    </row>
    <row r="42" spans="1:8" ht="15.6" x14ac:dyDescent="0.3">
      <c r="A42" s="75" t="s">
        <v>98</v>
      </c>
      <c r="B42" s="76"/>
      <c r="C42" s="76"/>
      <c r="D42" s="76"/>
      <c r="E42" s="76"/>
      <c r="F42" s="76"/>
      <c r="G42" s="76"/>
      <c r="H42" s="76"/>
    </row>
    <row r="43" spans="1:8" ht="15.6" x14ac:dyDescent="0.3">
      <c r="A43" s="90" t="s">
        <v>97</v>
      </c>
      <c r="B43" s="130" t="s">
        <v>119</v>
      </c>
      <c r="C43" s="130"/>
      <c r="D43" s="130"/>
      <c r="E43" s="130"/>
      <c r="F43" s="130"/>
      <c r="G43" s="130"/>
      <c r="H43" s="130"/>
    </row>
    <row r="44" spans="1:8" ht="15.6" x14ac:dyDescent="0.3">
      <c r="A44" s="91"/>
      <c r="B44" s="129" t="s">
        <v>112</v>
      </c>
      <c r="C44" s="129"/>
      <c r="D44" s="129"/>
      <c r="E44" s="129"/>
      <c r="F44" s="129"/>
      <c r="G44" s="129"/>
      <c r="H44" s="129"/>
    </row>
  </sheetData>
  <mergeCells count="15">
    <mergeCell ref="B44:H44"/>
    <mergeCell ref="B18:C18"/>
    <mergeCell ref="A1:H1"/>
    <mergeCell ref="A9:H9"/>
    <mergeCell ref="B15:C15"/>
    <mergeCell ref="B16:C16"/>
    <mergeCell ref="B17:C17"/>
    <mergeCell ref="B43:H43"/>
    <mergeCell ref="B41:H41"/>
    <mergeCell ref="B19:C19"/>
    <mergeCell ref="B21:F21"/>
    <mergeCell ref="B34:H34"/>
    <mergeCell ref="B35:H35"/>
    <mergeCell ref="B40:H40"/>
    <mergeCell ref="B28:H28"/>
  </mergeCells>
  <printOptions horizontalCentered="1"/>
  <pageMargins left="0.31496062992125984" right="0.31496062992125984" top="0.78740157480314965" bottom="0.39370078740157483" header="0.31496062992125984" footer="0.31496062992125984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Q44"/>
  <sheetViews>
    <sheetView zoomScaleNormal="100" workbookViewId="0">
      <selection activeCell="Q32" sqref="Q32"/>
    </sheetView>
  </sheetViews>
  <sheetFormatPr baseColWidth="10" defaultRowHeight="14.4" x14ac:dyDescent="0.3"/>
  <cols>
    <col min="1" max="1" width="28.88671875" customWidth="1"/>
    <col min="2" max="2" width="7.5546875" customWidth="1"/>
    <col min="3" max="3" width="7.6640625" customWidth="1"/>
    <col min="4" max="4" width="1" customWidth="1"/>
    <col min="5" max="6" width="7.44140625" customWidth="1"/>
    <col min="7" max="7" width="1.109375" customWidth="1"/>
    <col min="8" max="8" width="31.88671875" customWidth="1"/>
    <col min="9" max="9" width="5.109375" customWidth="1"/>
    <col min="10" max="10" width="7.88671875" customWidth="1"/>
    <col min="17" max="17" width="26.88671875" customWidth="1"/>
  </cols>
  <sheetData>
    <row r="1" spans="1:9" ht="23.25" x14ac:dyDescent="0.25">
      <c r="A1" s="114" t="s">
        <v>77</v>
      </c>
      <c r="B1" s="114"/>
      <c r="C1" s="114"/>
      <c r="D1" s="114"/>
      <c r="E1" s="114"/>
      <c r="F1" s="114"/>
      <c r="G1" s="114"/>
      <c r="H1" s="114"/>
      <c r="I1" s="72"/>
    </row>
    <row r="2" spans="1:9" ht="12.75" customHeight="1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ht="14.25" customHeight="1" x14ac:dyDescent="0.3">
      <c r="A3" s="67" t="s">
        <v>34</v>
      </c>
      <c r="B3" s="67"/>
      <c r="C3" s="67"/>
      <c r="D3" s="67"/>
      <c r="E3" s="67"/>
      <c r="F3" s="67"/>
      <c r="G3" s="67"/>
      <c r="H3" s="67"/>
      <c r="I3" s="56"/>
    </row>
    <row r="4" spans="1:9" ht="29.25" customHeight="1" x14ac:dyDescent="0.3">
      <c r="A4" s="2" t="s">
        <v>0</v>
      </c>
      <c r="B4" s="3" t="s">
        <v>59</v>
      </c>
      <c r="C4" s="3" t="s">
        <v>60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9" ht="15.75" x14ac:dyDescent="0.25">
      <c r="A5" s="5" t="s">
        <v>7</v>
      </c>
      <c r="B5" s="14">
        <v>14</v>
      </c>
      <c r="C5" s="14">
        <v>8</v>
      </c>
      <c r="D5" s="7"/>
      <c r="E5" s="14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9" ht="15.75" x14ac:dyDescent="0.25">
      <c r="A6" s="5" t="s">
        <v>8</v>
      </c>
      <c r="B6" s="14">
        <v>9</v>
      </c>
      <c r="C6" s="34">
        <v>4</v>
      </c>
      <c r="D6" s="7"/>
      <c r="E6" s="14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9" ht="15.75" x14ac:dyDescent="0.25">
      <c r="A7" s="5" t="s">
        <v>9</v>
      </c>
      <c r="B7" s="14">
        <v>9</v>
      </c>
      <c r="C7" s="14"/>
      <c r="D7" s="7"/>
      <c r="E7" s="14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9" ht="15.75" x14ac:dyDescent="0.25">
      <c r="A8" s="8" t="s">
        <v>13</v>
      </c>
      <c r="B8" s="39">
        <v>12</v>
      </c>
      <c r="C8" s="39">
        <v>11</v>
      </c>
      <c r="D8" s="12"/>
      <c r="E8" s="39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9" ht="15" customHeight="1" x14ac:dyDescent="0.25">
      <c r="A9" s="116"/>
      <c r="B9" s="117"/>
      <c r="C9" s="117"/>
      <c r="D9" s="117"/>
      <c r="E9" s="117"/>
      <c r="F9" s="117"/>
      <c r="G9" s="117"/>
      <c r="H9" s="118"/>
      <c r="I9" s="1"/>
    </row>
    <row r="10" spans="1:9" ht="15.75" x14ac:dyDescent="0.25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5" si="2">(C10+B10)/(COUNTA(B10:C10))</f>
        <v>9.5</v>
      </c>
      <c r="I10" s="1"/>
    </row>
    <row r="11" spans="1:9" ht="15.75" x14ac:dyDescent="0.25">
      <c r="A11" s="5" t="s">
        <v>54</v>
      </c>
      <c r="B11" s="14">
        <v>11</v>
      </c>
      <c r="C11" s="14"/>
      <c r="D11" s="7"/>
      <c r="E11" s="41"/>
      <c r="F11" s="41"/>
      <c r="G11" s="7"/>
      <c r="H11" s="73">
        <f t="shared" si="2"/>
        <v>11</v>
      </c>
      <c r="I11" s="1"/>
    </row>
    <row r="12" spans="1:9" ht="15.75" x14ac:dyDescent="0.25">
      <c r="A12" s="5" t="s">
        <v>14</v>
      </c>
      <c r="B12" s="14">
        <v>12</v>
      </c>
      <c r="C12" s="14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9" ht="15.75" x14ac:dyDescent="0.25">
      <c r="A13" s="5" t="s">
        <v>15</v>
      </c>
      <c r="B13" s="14">
        <v>11</v>
      </c>
      <c r="C13" s="14">
        <v>9</v>
      </c>
      <c r="D13" s="7"/>
      <c r="E13" s="41"/>
      <c r="F13" s="41"/>
      <c r="G13" s="7"/>
      <c r="H13" s="73">
        <f t="shared" si="2"/>
        <v>10</v>
      </c>
      <c r="I13" s="1"/>
    </row>
    <row r="14" spans="1:9" ht="16.5" thickBot="1" x14ac:dyDescent="0.3">
      <c r="A14" s="5" t="s">
        <v>104</v>
      </c>
      <c r="B14" s="39">
        <v>9</v>
      </c>
      <c r="C14" s="39">
        <v>9</v>
      </c>
      <c r="D14" s="7"/>
      <c r="E14" s="41"/>
      <c r="F14" s="41"/>
      <c r="G14" s="7"/>
      <c r="H14" s="73">
        <f t="shared" si="2"/>
        <v>9</v>
      </c>
      <c r="I14" s="1"/>
    </row>
    <row r="15" spans="1:9" ht="16.2" thickBot="1" x14ac:dyDescent="0.35">
      <c r="A15" s="51" t="s">
        <v>61</v>
      </c>
      <c r="B15" s="133">
        <v>9</v>
      </c>
      <c r="C15" s="134"/>
      <c r="D15" s="52"/>
      <c r="E15" s="41"/>
      <c r="F15" s="41"/>
      <c r="G15" s="7"/>
      <c r="H15" s="73">
        <f t="shared" si="2"/>
        <v>9</v>
      </c>
      <c r="I15" s="1"/>
    </row>
    <row r="16" spans="1:9" ht="15" customHeight="1" x14ac:dyDescent="0.3">
      <c r="A16" s="53"/>
      <c r="B16" s="135"/>
      <c r="C16" s="135"/>
      <c r="D16" s="54"/>
      <c r="E16" s="54"/>
      <c r="F16" s="54"/>
      <c r="G16" s="54"/>
      <c r="I16" s="1"/>
    </row>
    <row r="17" spans="1:17" ht="15.6" x14ac:dyDescent="0.3">
      <c r="A17" s="5" t="s">
        <v>31</v>
      </c>
      <c r="B17" s="123">
        <v>16</v>
      </c>
      <c r="C17" s="124"/>
      <c r="D17" s="7"/>
      <c r="E17" s="41"/>
      <c r="F17" s="41"/>
      <c r="G17" s="7"/>
      <c r="H17" s="41"/>
      <c r="I17" s="1"/>
    </row>
    <row r="18" spans="1:17" ht="16.5" thickBot="1" x14ac:dyDescent="0.3">
      <c r="A18" s="28" t="s">
        <v>61</v>
      </c>
      <c r="B18" s="125">
        <v>1</v>
      </c>
      <c r="C18" s="126"/>
      <c r="D18" s="29"/>
      <c r="E18" s="43"/>
      <c r="F18" s="43"/>
      <c r="G18" s="29"/>
      <c r="H18" s="43"/>
      <c r="I18" s="1"/>
    </row>
    <row r="19" spans="1:17" ht="15.75" customHeight="1" thickBot="1" x14ac:dyDescent="0.35">
      <c r="A19" s="30" t="s">
        <v>20</v>
      </c>
      <c r="B19" s="107">
        <f>SUM(B5:C14) +2*B15</f>
        <v>177</v>
      </c>
      <c r="C19" s="108"/>
      <c r="D19" s="31"/>
      <c r="E19" s="44"/>
      <c r="F19" s="32">
        <f>SUM(F5:F18)</f>
        <v>64</v>
      </c>
      <c r="G19" s="33"/>
      <c r="H19" s="74">
        <f>B19+F19</f>
        <v>241</v>
      </c>
      <c r="I19" s="1"/>
    </row>
    <row r="20" spans="1:17" ht="16.2" thickBot="1" x14ac:dyDescent="0.35">
      <c r="A20" s="86"/>
      <c r="B20" s="86"/>
      <c r="C20" s="86"/>
      <c r="D20" s="86"/>
      <c r="E20" s="86"/>
      <c r="F20" s="86"/>
      <c r="G20" s="86"/>
      <c r="H20" s="85" t="s">
        <v>94</v>
      </c>
      <c r="I20" s="1"/>
      <c r="J20" s="36"/>
      <c r="K20" s="37"/>
      <c r="L20" s="37"/>
      <c r="M20" s="37"/>
      <c r="N20" s="37"/>
      <c r="O20" s="37"/>
      <c r="P20" s="37"/>
      <c r="Q20" s="37"/>
    </row>
    <row r="21" spans="1:17" ht="27" customHeight="1" thickBot="1" x14ac:dyDescent="0.35">
      <c r="A21" s="36"/>
      <c r="B21" s="131" t="s">
        <v>29</v>
      </c>
      <c r="C21" s="132"/>
      <c r="D21" s="132"/>
      <c r="E21" s="132"/>
      <c r="F21" s="132"/>
      <c r="G21" s="71"/>
      <c r="H21" s="45">
        <f>ROUNDDOWN(17/3-5*$H$19/390,1)</f>
        <v>2.5</v>
      </c>
      <c r="I21" s="1"/>
      <c r="M21" s="37"/>
      <c r="N21" s="37"/>
      <c r="O21" s="37"/>
      <c r="P21" s="37"/>
      <c r="Q21" s="38"/>
    </row>
    <row r="22" spans="1:17" ht="15.75" x14ac:dyDescent="0.25">
      <c r="I22" s="1"/>
      <c r="J22" s="19"/>
    </row>
    <row r="23" spans="1:17" ht="18.75" x14ac:dyDescent="0.25">
      <c r="A23" s="27" t="s">
        <v>21</v>
      </c>
      <c r="B23" s="19"/>
      <c r="C23" s="19"/>
      <c r="D23" s="19"/>
      <c r="I23" s="1"/>
    </row>
    <row r="24" spans="1:17" ht="15.75" x14ac:dyDescent="0.25">
      <c r="A24" s="21" t="s">
        <v>22</v>
      </c>
      <c r="B24" s="24" t="s">
        <v>62</v>
      </c>
      <c r="C24" s="23"/>
      <c r="D24" s="23"/>
      <c r="E24" s="23"/>
      <c r="F24" s="23"/>
      <c r="G24" s="23"/>
      <c r="H24" s="23"/>
      <c r="I24" s="1"/>
    </row>
    <row r="25" spans="1:17" ht="15.6" x14ac:dyDescent="0.3">
      <c r="A25" s="21"/>
      <c r="B25" s="24" t="s">
        <v>71</v>
      </c>
      <c r="C25" s="23"/>
      <c r="D25" s="23"/>
      <c r="E25" s="23"/>
      <c r="F25" s="23"/>
      <c r="G25" s="23"/>
      <c r="H25" s="23"/>
      <c r="I25" s="1"/>
    </row>
    <row r="26" spans="1:17" ht="15.6" x14ac:dyDescent="0.3">
      <c r="A26" s="21"/>
      <c r="B26" s="24" t="s">
        <v>115</v>
      </c>
      <c r="C26" s="23"/>
      <c r="D26" s="23"/>
      <c r="E26" s="23"/>
      <c r="F26" s="23"/>
      <c r="G26" s="23"/>
      <c r="H26" s="23"/>
      <c r="I26" s="1"/>
    </row>
    <row r="27" spans="1:17" ht="15.6" x14ac:dyDescent="0.3">
      <c r="A27" s="21"/>
      <c r="B27" s="24" t="s">
        <v>63</v>
      </c>
      <c r="C27" s="23"/>
      <c r="D27" s="23"/>
      <c r="E27" s="23"/>
      <c r="F27" s="23"/>
      <c r="G27" s="23"/>
      <c r="H27" s="23"/>
    </row>
    <row r="28" spans="1:17" ht="15.75" x14ac:dyDescent="0.25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</row>
    <row r="30" spans="1:17" ht="15.6" x14ac:dyDescent="0.3">
      <c r="A30" s="26"/>
      <c r="B30" s="26" t="s">
        <v>73</v>
      </c>
      <c r="C30" s="26"/>
      <c r="D30" s="26"/>
      <c r="E30" s="26"/>
      <c r="F30" s="26"/>
      <c r="G30" s="26"/>
      <c r="H30" s="26"/>
    </row>
    <row r="31" spans="1:17" ht="15.6" x14ac:dyDescent="0.3">
      <c r="A31" s="75" t="s">
        <v>95</v>
      </c>
      <c r="B31" s="76"/>
      <c r="C31" s="76"/>
      <c r="D31" s="76"/>
      <c r="E31" s="76"/>
      <c r="F31" s="76"/>
      <c r="G31" s="76"/>
      <c r="H31" s="76"/>
    </row>
    <row r="32" spans="1:17" ht="15.6" x14ac:dyDescent="0.3">
      <c r="A32" s="75" t="s">
        <v>27</v>
      </c>
      <c r="B32" s="76" t="s">
        <v>114</v>
      </c>
      <c r="C32" s="76"/>
      <c r="D32" s="76"/>
      <c r="E32" s="76"/>
      <c r="F32" s="76"/>
      <c r="G32" s="76"/>
      <c r="H32" s="76"/>
    </row>
    <row r="33" spans="1:8" ht="15.6" x14ac:dyDescent="0.3">
      <c r="A33" s="78" t="s">
        <v>33</v>
      </c>
      <c r="B33" s="77"/>
      <c r="C33" s="77"/>
      <c r="D33" s="77"/>
      <c r="E33" s="77"/>
      <c r="F33" s="77"/>
      <c r="G33" s="77"/>
      <c r="H33" s="77"/>
    </row>
    <row r="34" spans="1:8" ht="15.6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</row>
    <row r="35" spans="1:8" ht="15.6" x14ac:dyDescent="0.3">
      <c r="A35" s="79"/>
      <c r="B35" s="111" t="s">
        <v>70</v>
      </c>
      <c r="C35" s="111"/>
      <c r="D35" s="111"/>
      <c r="E35" s="111"/>
      <c r="F35" s="111"/>
      <c r="G35" s="111"/>
      <c r="H35" s="111"/>
    </row>
    <row r="36" spans="1:8" ht="15.6" x14ac:dyDescent="0.3">
      <c r="A36" s="77"/>
      <c r="B36" s="78" t="s">
        <v>24</v>
      </c>
      <c r="C36" s="80"/>
      <c r="D36" s="80"/>
      <c r="E36" s="80"/>
      <c r="F36" s="80"/>
      <c r="G36" s="80"/>
      <c r="H36" s="80"/>
    </row>
    <row r="37" spans="1:8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</row>
    <row r="38" spans="1:8" ht="15.6" x14ac:dyDescent="0.3">
      <c r="A38" s="79"/>
      <c r="B38" s="76" t="s">
        <v>89</v>
      </c>
      <c r="C38" s="76"/>
      <c r="D38" s="76"/>
      <c r="E38" s="76"/>
      <c r="F38" s="76"/>
      <c r="G38" s="76"/>
      <c r="H38" s="76"/>
    </row>
    <row r="39" spans="1:8" ht="15.6" x14ac:dyDescent="0.3">
      <c r="A39" s="79"/>
      <c r="B39" s="78" t="s">
        <v>24</v>
      </c>
      <c r="C39" s="77"/>
      <c r="D39" s="77"/>
      <c r="E39" s="77"/>
      <c r="F39" s="77"/>
      <c r="G39" s="77"/>
      <c r="H39" s="77"/>
    </row>
    <row r="40" spans="1:8" ht="15.6" x14ac:dyDescent="0.3">
      <c r="A40" s="79"/>
      <c r="B40" s="112" t="s">
        <v>67</v>
      </c>
      <c r="C40" s="112"/>
      <c r="D40" s="112"/>
      <c r="E40" s="112"/>
      <c r="F40" s="112"/>
      <c r="G40" s="112"/>
      <c r="H40" s="112"/>
    </row>
    <row r="41" spans="1:8" ht="15.75" x14ac:dyDescent="0.25">
      <c r="A41" s="79"/>
      <c r="B41" s="105" t="s">
        <v>90</v>
      </c>
      <c r="C41" s="105"/>
      <c r="D41" s="105"/>
      <c r="E41" s="105"/>
      <c r="F41" s="105"/>
      <c r="G41" s="105"/>
      <c r="H41" s="105"/>
    </row>
    <row r="42" spans="1:8" ht="15.6" x14ac:dyDescent="0.3">
      <c r="A42" s="75" t="s">
        <v>98</v>
      </c>
      <c r="B42" s="76"/>
      <c r="C42" s="76"/>
      <c r="D42" s="76"/>
      <c r="E42" s="76"/>
      <c r="F42" s="76"/>
      <c r="G42" s="76"/>
      <c r="H42" s="76"/>
    </row>
    <row r="43" spans="1:8" ht="15.6" x14ac:dyDescent="0.3">
      <c r="A43" s="90" t="s">
        <v>97</v>
      </c>
      <c r="B43" s="130" t="s">
        <v>119</v>
      </c>
      <c r="C43" s="130"/>
      <c r="D43" s="130"/>
      <c r="E43" s="130"/>
      <c r="F43" s="130"/>
      <c r="G43" s="130"/>
      <c r="H43" s="130"/>
    </row>
    <row r="44" spans="1:8" ht="15.6" x14ac:dyDescent="0.3">
      <c r="A44" s="91"/>
      <c r="B44" s="129" t="s">
        <v>112</v>
      </c>
      <c r="C44" s="129"/>
      <c r="D44" s="129"/>
      <c r="E44" s="129"/>
      <c r="F44" s="129"/>
      <c r="G44" s="129"/>
      <c r="H44" s="129"/>
    </row>
  </sheetData>
  <mergeCells count="15">
    <mergeCell ref="B44:H44"/>
    <mergeCell ref="B43:H43"/>
    <mergeCell ref="B41:H41"/>
    <mergeCell ref="A1:H1"/>
    <mergeCell ref="B21:F21"/>
    <mergeCell ref="B34:H34"/>
    <mergeCell ref="B35:H35"/>
    <mergeCell ref="B40:H40"/>
    <mergeCell ref="B15:C15"/>
    <mergeCell ref="A9:H9"/>
    <mergeCell ref="B16:C16"/>
    <mergeCell ref="B19:C19"/>
    <mergeCell ref="B17:C17"/>
    <mergeCell ref="B18:C18"/>
    <mergeCell ref="B28:H28"/>
  </mergeCells>
  <printOptions horizontalCentered="1"/>
  <pageMargins left="0.31496062992125984" right="0.31496062992125984" top="0.78740157480314965" bottom="0.39370078740157483" header="0.31496062992125984" footer="0.31496062992125984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Q44"/>
  <sheetViews>
    <sheetView topLeftCell="A18" zoomScaleNormal="100" workbookViewId="0">
      <selection activeCell="L42" sqref="L42"/>
    </sheetView>
  </sheetViews>
  <sheetFormatPr baseColWidth="10" defaultRowHeight="14.4" x14ac:dyDescent="0.3"/>
  <cols>
    <col min="1" max="1" width="28.88671875" customWidth="1"/>
    <col min="2" max="2" width="7.5546875" customWidth="1"/>
    <col min="3" max="3" width="7.6640625" customWidth="1"/>
    <col min="4" max="4" width="1" customWidth="1"/>
    <col min="5" max="6" width="7.44140625" customWidth="1"/>
    <col min="7" max="7" width="1.109375" customWidth="1"/>
    <col min="8" max="8" width="30.33203125" customWidth="1"/>
    <col min="9" max="9" width="5.109375" customWidth="1"/>
    <col min="10" max="10" width="7.88671875" customWidth="1"/>
    <col min="17" max="17" width="26.88671875" customWidth="1"/>
  </cols>
  <sheetData>
    <row r="1" spans="1:9" ht="23.25" x14ac:dyDescent="0.25">
      <c r="A1" s="114" t="s">
        <v>75</v>
      </c>
      <c r="B1" s="114"/>
      <c r="C1" s="114"/>
      <c r="D1" s="114"/>
      <c r="E1" s="114"/>
      <c r="F1" s="114"/>
      <c r="G1" s="114"/>
      <c r="H1" s="114"/>
      <c r="I1" s="72"/>
    </row>
    <row r="2" spans="1:9" ht="12.75" customHeight="1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ht="14.25" customHeight="1" x14ac:dyDescent="0.3">
      <c r="A3" s="67" t="s">
        <v>34</v>
      </c>
      <c r="B3" s="67"/>
      <c r="C3" s="67"/>
      <c r="D3" s="67"/>
      <c r="E3" s="67"/>
      <c r="F3" s="67"/>
      <c r="G3" s="67"/>
      <c r="H3" s="67"/>
      <c r="I3" s="56"/>
    </row>
    <row r="4" spans="1:9" ht="29.25" customHeight="1" x14ac:dyDescent="0.25">
      <c r="A4" s="2" t="s">
        <v>0</v>
      </c>
      <c r="B4" s="3" t="s">
        <v>59</v>
      </c>
      <c r="C4" s="3" t="s">
        <v>60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9" ht="15.75" x14ac:dyDescent="0.25">
      <c r="A5" s="5" t="s">
        <v>7</v>
      </c>
      <c r="B5" s="59">
        <v>14</v>
      </c>
      <c r="C5" s="59">
        <v>8</v>
      </c>
      <c r="D5" s="7"/>
      <c r="E5" s="59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9" ht="15.75" x14ac:dyDescent="0.25">
      <c r="A6" s="5" t="s">
        <v>8</v>
      </c>
      <c r="B6" s="59">
        <v>9</v>
      </c>
      <c r="C6" s="34">
        <v>4</v>
      </c>
      <c r="D6" s="7"/>
      <c r="E6" s="59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9" ht="15.75" x14ac:dyDescent="0.25">
      <c r="A7" s="5" t="s">
        <v>9</v>
      </c>
      <c r="B7" s="59">
        <v>9</v>
      </c>
      <c r="C7" s="59"/>
      <c r="D7" s="7"/>
      <c r="E7" s="59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9" ht="15.75" x14ac:dyDescent="0.25">
      <c r="A8" s="8" t="s">
        <v>47</v>
      </c>
      <c r="B8" s="57">
        <v>12</v>
      </c>
      <c r="C8" s="57">
        <v>11</v>
      </c>
      <c r="D8" s="12"/>
      <c r="E8" s="57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9" ht="15" customHeight="1" x14ac:dyDescent="0.25">
      <c r="A9" s="116"/>
      <c r="B9" s="117"/>
      <c r="C9" s="117"/>
      <c r="D9" s="117"/>
      <c r="E9" s="117"/>
      <c r="F9" s="117"/>
      <c r="G9" s="117"/>
      <c r="H9" s="118"/>
      <c r="I9" s="1"/>
    </row>
    <row r="10" spans="1:9" ht="15.75" x14ac:dyDescent="0.25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5" si="2">(C10+B10)/(COUNTA(B10:C10))</f>
        <v>9.5</v>
      </c>
      <c r="I10" s="1"/>
    </row>
    <row r="11" spans="1:9" ht="15.75" x14ac:dyDescent="0.25">
      <c r="A11" s="5" t="s">
        <v>54</v>
      </c>
      <c r="B11" s="59">
        <v>11</v>
      </c>
      <c r="C11" s="59"/>
      <c r="D11" s="7"/>
      <c r="E11" s="41"/>
      <c r="F11" s="41"/>
      <c r="G11" s="7"/>
      <c r="H11" s="73">
        <f t="shared" si="2"/>
        <v>11</v>
      </c>
      <c r="I11" s="1"/>
    </row>
    <row r="12" spans="1:9" ht="15.75" x14ac:dyDescent="0.25">
      <c r="A12" s="5" t="s">
        <v>48</v>
      </c>
      <c r="B12" s="59">
        <v>12</v>
      </c>
      <c r="C12" s="59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9" ht="15.75" x14ac:dyDescent="0.25">
      <c r="A13" s="5" t="s">
        <v>50</v>
      </c>
      <c r="B13" s="59">
        <v>11</v>
      </c>
      <c r="C13" s="59">
        <v>9</v>
      </c>
      <c r="D13" s="7"/>
      <c r="E13" s="41"/>
      <c r="F13" s="41"/>
      <c r="G13" s="7"/>
      <c r="H13" s="73">
        <f t="shared" si="2"/>
        <v>10</v>
      </c>
      <c r="I13" s="1"/>
    </row>
    <row r="14" spans="1:9" ht="16.5" thickBot="1" x14ac:dyDescent="0.3">
      <c r="A14" s="5" t="s">
        <v>104</v>
      </c>
      <c r="B14" s="57">
        <v>9</v>
      </c>
      <c r="C14" s="57">
        <v>9</v>
      </c>
      <c r="D14" s="7"/>
      <c r="E14" s="41"/>
      <c r="F14" s="41"/>
      <c r="G14" s="7"/>
      <c r="H14" s="73">
        <f t="shared" si="2"/>
        <v>9</v>
      </c>
      <c r="I14" s="1"/>
    </row>
    <row r="15" spans="1:9" ht="16.5" thickBot="1" x14ac:dyDescent="0.3">
      <c r="A15" s="51" t="s">
        <v>61</v>
      </c>
      <c r="B15" s="133">
        <v>9</v>
      </c>
      <c r="C15" s="134"/>
      <c r="D15" s="52"/>
      <c r="E15" s="41"/>
      <c r="F15" s="41"/>
      <c r="G15" s="7"/>
      <c r="H15" s="73">
        <f t="shared" si="2"/>
        <v>9</v>
      </c>
      <c r="I15" s="1"/>
    </row>
    <row r="16" spans="1:9" ht="15" customHeight="1" x14ac:dyDescent="0.25">
      <c r="A16" s="53"/>
      <c r="B16" s="135"/>
      <c r="C16" s="135"/>
      <c r="D16" s="60"/>
      <c r="E16" s="60"/>
      <c r="F16" s="60"/>
      <c r="G16" s="60"/>
      <c r="H16" s="55"/>
      <c r="I16" s="1"/>
    </row>
    <row r="17" spans="1:17" ht="15.75" x14ac:dyDescent="0.25">
      <c r="A17" s="5" t="s">
        <v>31</v>
      </c>
      <c r="B17" s="123">
        <v>16</v>
      </c>
      <c r="C17" s="124"/>
      <c r="D17" s="7"/>
      <c r="E17" s="41"/>
      <c r="F17" s="41"/>
      <c r="G17" s="7"/>
      <c r="H17" s="41"/>
      <c r="I17" s="1"/>
    </row>
    <row r="18" spans="1:17" ht="16.5" thickBot="1" x14ac:dyDescent="0.3">
      <c r="A18" s="28" t="s">
        <v>61</v>
      </c>
      <c r="B18" s="125">
        <v>1</v>
      </c>
      <c r="C18" s="126"/>
      <c r="D18" s="29"/>
      <c r="E18" s="43"/>
      <c r="F18" s="43"/>
      <c r="G18" s="29"/>
      <c r="H18" s="43"/>
      <c r="I18" s="1"/>
    </row>
    <row r="19" spans="1:17" ht="15.75" customHeight="1" thickBot="1" x14ac:dyDescent="0.35">
      <c r="A19" s="30" t="s">
        <v>20</v>
      </c>
      <c r="B19" s="107">
        <f>SUM(B5:C14) +2*B15</f>
        <v>177</v>
      </c>
      <c r="C19" s="108"/>
      <c r="D19" s="31"/>
      <c r="E19" s="44"/>
      <c r="F19" s="32">
        <f>SUM(F5:F18)</f>
        <v>64</v>
      </c>
      <c r="G19" s="33"/>
      <c r="H19" s="74">
        <f>B19+F19</f>
        <v>241</v>
      </c>
      <c r="I19" s="1"/>
    </row>
    <row r="20" spans="1:17" ht="16.2" thickBot="1" x14ac:dyDescent="0.35">
      <c r="A20" s="86"/>
      <c r="B20" s="86"/>
      <c r="C20" s="86"/>
      <c r="D20" s="86"/>
      <c r="E20" s="86"/>
      <c r="F20" s="86"/>
      <c r="G20" s="86"/>
      <c r="H20" s="85" t="s">
        <v>94</v>
      </c>
      <c r="I20" s="1"/>
      <c r="J20" s="36"/>
      <c r="K20" s="37"/>
      <c r="L20" s="37"/>
      <c r="M20" s="37"/>
      <c r="N20" s="37"/>
      <c r="O20" s="37"/>
      <c r="P20" s="37"/>
      <c r="Q20" s="37"/>
    </row>
    <row r="21" spans="1:17" ht="27" customHeight="1" thickBot="1" x14ac:dyDescent="0.35">
      <c r="A21" s="36"/>
      <c r="B21" s="131" t="s">
        <v>29</v>
      </c>
      <c r="C21" s="132"/>
      <c r="D21" s="132"/>
      <c r="E21" s="132"/>
      <c r="F21" s="132"/>
      <c r="G21" s="71"/>
      <c r="H21" s="45">
        <f>ROUNDDOWN(17/3-5*$H$19/390,1)</f>
        <v>2.5</v>
      </c>
      <c r="I21" s="1"/>
      <c r="M21" s="37"/>
      <c r="N21" s="37"/>
      <c r="O21" s="37"/>
      <c r="P21" s="37"/>
      <c r="Q21" s="38"/>
    </row>
    <row r="22" spans="1:17" ht="15.75" x14ac:dyDescent="0.25">
      <c r="I22" s="1"/>
      <c r="J22" s="19"/>
    </row>
    <row r="23" spans="1:17" ht="18.75" x14ac:dyDescent="0.25">
      <c r="A23" s="27" t="s">
        <v>21</v>
      </c>
      <c r="B23" s="19"/>
      <c r="C23" s="19"/>
      <c r="D23" s="19"/>
      <c r="I23" s="1"/>
    </row>
    <row r="24" spans="1:17" ht="15.75" x14ac:dyDescent="0.25">
      <c r="A24" s="21" t="s">
        <v>22</v>
      </c>
      <c r="B24" s="24" t="s">
        <v>62</v>
      </c>
      <c r="C24" s="23"/>
      <c r="D24" s="23"/>
      <c r="E24" s="23"/>
      <c r="F24" s="23"/>
      <c r="G24" s="23"/>
      <c r="H24" s="23"/>
      <c r="I24" s="1"/>
    </row>
    <row r="25" spans="1:17" ht="15.6" x14ac:dyDescent="0.3">
      <c r="A25" s="21"/>
      <c r="B25" s="24" t="s">
        <v>71</v>
      </c>
      <c r="C25" s="23"/>
      <c r="D25" s="23"/>
      <c r="E25" s="23"/>
      <c r="F25" s="23"/>
      <c r="G25" s="23"/>
      <c r="H25" s="23"/>
      <c r="I25" s="1"/>
    </row>
    <row r="26" spans="1:17" ht="15.6" x14ac:dyDescent="0.3">
      <c r="A26" s="21"/>
      <c r="B26" s="24" t="s">
        <v>115</v>
      </c>
      <c r="C26" s="23"/>
      <c r="D26" s="23"/>
      <c r="E26" s="23"/>
      <c r="F26" s="23"/>
      <c r="G26" s="23"/>
      <c r="H26" s="23"/>
      <c r="I26" s="1"/>
    </row>
    <row r="27" spans="1:17" ht="15.6" x14ac:dyDescent="0.3">
      <c r="A27" s="21"/>
      <c r="B27" s="24" t="s">
        <v>63</v>
      </c>
      <c r="C27" s="23"/>
      <c r="D27" s="23"/>
      <c r="E27" s="23"/>
      <c r="F27" s="23"/>
      <c r="G27" s="23"/>
      <c r="H27" s="23"/>
    </row>
    <row r="28" spans="1:17" ht="15.75" customHeight="1" x14ac:dyDescent="0.3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</row>
    <row r="30" spans="1:17" ht="15.6" x14ac:dyDescent="0.3">
      <c r="A30" s="26"/>
      <c r="B30" s="26" t="s">
        <v>73</v>
      </c>
      <c r="C30" s="26"/>
      <c r="D30" s="26"/>
      <c r="E30" s="26"/>
      <c r="F30" s="26"/>
      <c r="G30" s="26"/>
      <c r="H30" s="26"/>
    </row>
    <row r="31" spans="1:17" ht="15.6" x14ac:dyDescent="0.3">
      <c r="A31" s="75" t="s">
        <v>95</v>
      </c>
      <c r="B31" s="76"/>
      <c r="C31" s="76"/>
      <c r="D31" s="76"/>
      <c r="E31" s="76"/>
      <c r="F31" s="76"/>
      <c r="G31" s="76"/>
      <c r="H31" s="76"/>
    </row>
    <row r="32" spans="1:17" ht="15.6" x14ac:dyDescent="0.3">
      <c r="A32" s="75" t="s">
        <v>27</v>
      </c>
      <c r="B32" s="76" t="s">
        <v>114</v>
      </c>
      <c r="C32" s="76"/>
      <c r="D32" s="76"/>
      <c r="E32" s="76"/>
      <c r="F32" s="76"/>
      <c r="G32" s="76"/>
      <c r="H32" s="76"/>
    </row>
    <row r="33" spans="1:10" ht="15.75" x14ac:dyDescent="0.25">
      <c r="A33" s="78" t="s">
        <v>33</v>
      </c>
      <c r="B33" s="77"/>
      <c r="C33" s="77"/>
      <c r="D33" s="77"/>
      <c r="E33" s="77"/>
      <c r="F33" s="77"/>
      <c r="G33" s="77"/>
      <c r="H33" s="77"/>
    </row>
    <row r="34" spans="1:10" ht="15.6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</row>
    <row r="35" spans="1:10" ht="15.75" x14ac:dyDescent="0.25">
      <c r="A35" s="79"/>
      <c r="B35" s="111" t="s">
        <v>70</v>
      </c>
      <c r="C35" s="111"/>
      <c r="D35" s="111"/>
      <c r="E35" s="111"/>
      <c r="F35" s="111"/>
      <c r="G35" s="111"/>
      <c r="H35" s="111"/>
    </row>
    <row r="36" spans="1:10" ht="15.75" x14ac:dyDescent="0.25">
      <c r="A36" s="77"/>
      <c r="B36" s="78" t="s">
        <v>24</v>
      </c>
      <c r="C36" s="80"/>
      <c r="D36" s="80"/>
      <c r="E36" s="80"/>
      <c r="F36" s="80"/>
      <c r="G36" s="80"/>
      <c r="H36" s="80"/>
    </row>
    <row r="37" spans="1:10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</row>
    <row r="38" spans="1:10" ht="15.75" x14ac:dyDescent="0.25">
      <c r="A38" s="79"/>
      <c r="B38" s="76" t="s">
        <v>89</v>
      </c>
      <c r="C38" s="76"/>
      <c r="D38" s="76"/>
      <c r="E38" s="76"/>
      <c r="F38" s="76"/>
      <c r="G38" s="76"/>
      <c r="H38" s="76"/>
    </row>
    <row r="39" spans="1:10" ht="15.75" x14ac:dyDescent="0.25">
      <c r="A39" s="79"/>
      <c r="B39" s="78" t="s">
        <v>24</v>
      </c>
      <c r="C39" s="77"/>
      <c r="D39" s="77"/>
      <c r="E39" s="77"/>
      <c r="F39" s="77"/>
      <c r="G39" s="77"/>
      <c r="H39" s="77"/>
    </row>
    <row r="40" spans="1:10" ht="15.6" x14ac:dyDescent="0.3">
      <c r="A40" s="79"/>
      <c r="B40" s="112" t="s">
        <v>67</v>
      </c>
      <c r="C40" s="112"/>
      <c r="D40" s="112"/>
      <c r="E40" s="112"/>
      <c r="F40" s="112"/>
      <c r="G40" s="112"/>
      <c r="H40" s="112"/>
    </row>
    <row r="41" spans="1:10" ht="15.75" x14ac:dyDescent="0.25">
      <c r="A41" s="79"/>
      <c r="B41" s="105" t="s">
        <v>90</v>
      </c>
      <c r="C41" s="105"/>
      <c r="D41" s="105"/>
      <c r="E41" s="105"/>
      <c r="F41" s="105"/>
      <c r="G41" s="105"/>
      <c r="H41" s="105"/>
      <c r="J41" t="s">
        <v>111</v>
      </c>
    </row>
    <row r="42" spans="1:10" ht="15.6" x14ac:dyDescent="0.3">
      <c r="A42" s="75" t="s">
        <v>98</v>
      </c>
      <c r="B42" s="76"/>
      <c r="C42" s="76"/>
      <c r="D42" s="76"/>
      <c r="E42" s="76"/>
      <c r="F42" s="76"/>
      <c r="G42" s="76"/>
      <c r="H42" s="76"/>
    </row>
    <row r="43" spans="1:10" ht="15.75" customHeight="1" x14ac:dyDescent="0.3">
      <c r="A43" s="90" t="s">
        <v>97</v>
      </c>
      <c r="B43" s="130" t="s">
        <v>119</v>
      </c>
      <c r="C43" s="130"/>
      <c r="D43" s="130"/>
      <c r="E43" s="130"/>
      <c r="F43" s="130"/>
      <c r="G43" s="130"/>
      <c r="H43" s="130"/>
    </row>
    <row r="44" spans="1:10" ht="15.6" x14ac:dyDescent="0.3">
      <c r="A44" s="91"/>
      <c r="B44" s="129" t="s">
        <v>112</v>
      </c>
      <c r="C44" s="129"/>
      <c r="D44" s="129"/>
      <c r="E44" s="129"/>
      <c r="F44" s="129"/>
      <c r="G44" s="129"/>
      <c r="H44" s="129"/>
    </row>
  </sheetData>
  <mergeCells count="15">
    <mergeCell ref="B44:H44"/>
    <mergeCell ref="B18:C18"/>
    <mergeCell ref="A1:H1"/>
    <mergeCell ref="A9:H9"/>
    <mergeCell ref="B15:C15"/>
    <mergeCell ref="B16:C16"/>
    <mergeCell ref="B17:C17"/>
    <mergeCell ref="B43:H43"/>
    <mergeCell ref="B41:H41"/>
    <mergeCell ref="B19:C19"/>
    <mergeCell ref="B21:F21"/>
    <mergeCell ref="B34:H34"/>
    <mergeCell ref="B35:H35"/>
    <mergeCell ref="B40:H40"/>
    <mergeCell ref="B28:H28"/>
  </mergeCells>
  <printOptions horizontalCentered="1"/>
  <pageMargins left="0.31496062992125984" right="0.31496062992125984" top="0.78740157480314965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Q45"/>
  <sheetViews>
    <sheetView zoomScaleNormal="100" workbookViewId="0">
      <selection activeCell="M7" sqref="M7"/>
    </sheetView>
  </sheetViews>
  <sheetFormatPr baseColWidth="10" defaultRowHeight="14.4" x14ac:dyDescent="0.3"/>
  <cols>
    <col min="1" max="1" width="33.5546875" customWidth="1"/>
    <col min="2" max="3" width="7.6640625" customWidth="1"/>
    <col min="4" max="4" width="1" customWidth="1"/>
    <col min="5" max="6" width="7.88671875" customWidth="1"/>
    <col min="7" max="7" width="1.109375" customWidth="1"/>
    <col min="8" max="8" width="29.44140625" customWidth="1"/>
    <col min="9" max="9" width="5.109375" customWidth="1"/>
    <col min="10" max="10" width="13.109375" customWidth="1"/>
    <col min="17" max="17" width="26.88671875" customWidth="1"/>
  </cols>
  <sheetData>
    <row r="1" spans="1:9" ht="23.25" x14ac:dyDescent="0.25">
      <c r="A1" s="114" t="s">
        <v>102</v>
      </c>
      <c r="B1" s="114"/>
      <c r="C1" s="114"/>
      <c r="D1" s="114"/>
      <c r="E1" s="114"/>
      <c r="F1" s="114"/>
      <c r="G1" s="114"/>
      <c r="H1" s="114"/>
      <c r="I1" s="72"/>
    </row>
    <row r="2" spans="1:9" ht="23.4" x14ac:dyDescent="0.3">
      <c r="A2" s="92" t="s">
        <v>122</v>
      </c>
      <c r="B2" s="87"/>
      <c r="C2" s="87"/>
      <c r="D2" s="87"/>
      <c r="E2" s="87"/>
      <c r="F2" s="87"/>
      <c r="G2" s="87"/>
      <c r="H2" s="87"/>
      <c r="I2" s="72"/>
    </row>
    <row r="3" spans="1:9" ht="12" customHeight="1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ht="15.6" x14ac:dyDescent="0.3">
      <c r="A4" s="67" t="s">
        <v>34</v>
      </c>
      <c r="B4" s="67"/>
      <c r="C4" s="67"/>
      <c r="D4" s="67"/>
      <c r="E4" s="67"/>
      <c r="F4" s="67"/>
      <c r="G4" s="67"/>
      <c r="H4" s="67"/>
    </row>
    <row r="5" spans="1:9" ht="29.25" customHeight="1" x14ac:dyDescent="0.25">
      <c r="A5" s="2" t="s">
        <v>0</v>
      </c>
      <c r="B5" s="3" t="s">
        <v>59</v>
      </c>
      <c r="C5" s="3" t="s">
        <v>60</v>
      </c>
      <c r="D5" s="13"/>
      <c r="E5" s="3" t="s">
        <v>5</v>
      </c>
      <c r="F5" s="3" t="s">
        <v>53</v>
      </c>
      <c r="G5" s="13"/>
      <c r="H5" s="4" t="s">
        <v>35</v>
      </c>
      <c r="I5" s="1"/>
    </row>
    <row r="6" spans="1:9" ht="15.75" x14ac:dyDescent="0.25">
      <c r="A6" s="5" t="s">
        <v>7</v>
      </c>
      <c r="B6" s="59">
        <v>14</v>
      </c>
      <c r="C6" s="59">
        <v>8</v>
      </c>
      <c r="D6" s="7"/>
      <c r="E6" s="59">
        <v>8</v>
      </c>
      <c r="F6" s="18">
        <f>E6*2</f>
        <v>16</v>
      </c>
      <c r="G6" s="7"/>
      <c r="H6" s="73">
        <f>(F6+C6+B6)/(2+ COUNTA(B6:C6))</f>
        <v>9.5</v>
      </c>
      <c r="I6" s="1"/>
    </row>
    <row r="7" spans="1:9" ht="15.75" x14ac:dyDescent="0.25">
      <c r="A7" s="5" t="s">
        <v>8</v>
      </c>
      <c r="B7" s="59">
        <v>9</v>
      </c>
      <c r="C7" s="34">
        <v>4</v>
      </c>
      <c r="D7" s="7"/>
      <c r="E7" s="59">
        <v>7</v>
      </c>
      <c r="F7" s="18">
        <f t="shared" ref="F7:F9" si="0">E7*2</f>
        <v>14</v>
      </c>
      <c r="G7" s="7"/>
      <c r="H7" s="73">
        <f t="shared" ref="H7:H9" si="1">(F7+C7+B7)/(2+ COUNTA(B7:C7))</f>
        <v>6.75</v>
      </c>
      <c r="I7" s="1"/>
    </row>
    <row r="8" spans="1:9" ht="15.75" x14ac:dyDescent="0.25">
      <c r="A8" s="5" t="s">
        <v>9</v>
      </c>
      <c r="B8" s="59">
        <v>9</v>
      </c>
      <c r="C8" s="59"/>
      <c r="D8" s="7"/>
      <c r="E8" s="59">
        <v>8</v>
      </c>
      <c r="F8" s="18">
        <f t="shared" si="0"/>
        <v>16</v>
      </c>
      <c r="G8" s="7"/>
      <c r="H8" s="73">
        <f t="shared" si="1"/>
        <v>8.3333333333333339</v>
      </c>
      <c r="I8" s="1"/>
    </row>
    <row r="9" spans="1:9" ht="15.75" x14ac:dyDescent="0.25">
      <c r="A9" s="8" t="s">
        <v>99</v>
      </c>
      <c r="B9" s="57">
        <v>12</v>
      </c>
      <c r="C9" s="57">
        <v>11</v>
      </c>
      <c r="D9" s="12"/>
      <c r="E9" s="57">
        <v>10</v>
      </c>
      <c r="F9" s="18">
        <f t="shared" si="0"/>
        <v>20</v>
      </c>
      <c r="G9" s="12"/>
      <c r="H9" s="73">
        <f t="shared" si="1"/>
        <v>10.75</v>
      </c>
      <c r="I9" s="1"/>
    </row>
    <row r="10" spans="1:9" ht="15" customHeight="1" x14ac:dyDescent="0.25">
      <c r="A10" s="116"/>
      <c r="B10" s="117"/>
      <c r="C10" s="117"/>
      <c r="D10" s="117"/>
      <c r="E10" s="117"/>
      <c r="F10" s="117"/>
      <c r="G10" s="117"/>
      <c r="H10" s="118"/>
      <c r="I10" s="1"/>
    </row>
    <row r="11" spans="1:9" ht="15.75" x14ac:dyDescent="0.25">
      <c r="A11" s="10" t="s">
        <v>10</v>
      </c>
      <c r="B11" s="15">
        <v>7</v>
      </c>
      <c r="C11" s="15">
        <v>12</v>
      </c>
      <c r="D11" s="11"/>
      <c r="E11" s="40"/>
      <c r="F11" s="40"/>
      <c r="G11" s="11"/>
      <c r="H11" s="73">
        <f>(C11+B11)/(COUNTA(B11:C11))</f>
        <v>9.5</v>
      </c>
      <c r="I11" s="1"/>
    </row>
    <row r="12" spans="1:9" ht="15.75" x14ac:dyDescent="0.25">
      <c r="A12" s="5" t="s">
        <v>54</v>
      </c>
      <c r="B12" s="59">
        <v>11</v>
      </c>
      <c r="C12" s="59"/>
      <c r="D12" s="7"/>
      <c r="E12" s="41"/>
      <c r="F12" s="41"/>
      <c r="G12" s="7"/>
      <c r="H12" s="73">
        <f>(C12+B12)/(COUNTA(B12:C12))</f>
        <v>11</v>
      </c>
      <c r="I12" s="1"/>
    </row>
    <row r="13" spans="1:9" ht="15.75" x14ac:dyDescent="0.25">
      <c r="A13" s="5" t="s">
        <v>100</v>
      </c>
      <c r="B13" s="59">
        <v>12</v>
      </c>
      <c r="C13" s="59">
        <v>12</v>
      </c>
      <c r="D13" s="7"/>
      <c r="E13" s="41"/>
      <c r="F13" s="41"/>
      <c r="G13" s="7"/>
      <c r="H13" s="73">
        <f>(C13+B13)/(COUNTA(B13:C13))</f>
        <v>12</v>
      </c>
      <c r="I13" s="1"/>
    </row>
    <row r="14" spans="1:9" ht="15.75" x14ac:dyDescent="0.25">
      <c r="A14" s="5" t="s">
        <v>101</v>
      </c>
      <c r="B14" s="59">
        <v>11</v>
      </c>
      <c r="C14" s="59">
        <v>9</v>
      </c>
      <c r="D14" s="7"/>
      <c r="E14" s="41"/>
      <c r="F14" s="41"/>
      <c r="G14" s="7"/>
      <c r="H14" s="73">
        <f>(C14+B14)/(COUNTA(B14:C14))</f>
        <v>10</v>
      </c>
      <c r="I14" s="1"/>
    </row>
    <row r="15" spans="1:9" ht="15.6" x14ac:dyDescent="0.3">
      <c r="A15" s="5" t="s">
        <v>113</v>
      </c>
      <c r="B15" s="57">
        <v>9</v>
      </c>
      <c r="C15" s="57">
        <v>8</v>
      </c>
      <c r="D15" s="7"/>
      <c r="E15" s="41"/>
      <c r="F15" s="41"/>
      <c r="G15" s="7"/>
      <c r="H15" s="73">
        <f t="shared" ref="H15:H16" si="2">(C15+B15)/(COUNTA(B15:C15))</f>
        <v>8.5</v>
      </c>
      <c r="I15" s="1"/>
    </row>
    <row r="16" spans="1:9" ht="16.2" thickBot="1" x14ac:dyDescent="0.35">
      <c r="A16" s="93" t="s">
        <v>105</v>
      </c>
      <c r="B16" s="94">
        <v>10</v>
      </c>
      <c r="C16" s="94">
        <v>8</v>
      </c>
      <c r="D16" s="7"/>
      <c r="E16" s="41"/>
      <c r="F16" s="41"/>
      <c r="G16" s="7"/>
      <c r="H16" s="73">
        <f t="shared" si="2"/>
        <v>9</v>
      </c>
      <c r="I16" s="1"/>
    </row>
    <row r="17" spans="1:17" ht="15" customHeight="1" thickBot="1" x14ac:dyDescent="0.35">
      <c r="A17" s="51" t="s">
        <v>61</v>
      </c>
      <c r="B17" s="133">
        <v>9</v>
      </c>
      <c r="C17" s="134"/>
      <c r="D17" s="52"/>
      <c r="E17" s="41"/>
      <c r="F17" s="41"/>
      <c r="G17" s="7"/>
      <c r="H17" s="73">
        <f>(C17+B17)/(COUNTA(B17:C17))</f>
        <v>9</v>
      </c>
      <c r="I17" s="1"/>
    </row>
    <row r="18" spans="1:17" ht="15.75" customHeight="1" x14ac:dyDescent="0.3">
      <c r="A18" s="48"/>
      <c r="B18" s="49"/>
      <c r="C18" s="49"/>
      <c r="D18" s="49"/>
      <c r="E18" s="49"/>
      <c r="F18" s="49"/>
      <c r="G18" s="49"/>
      <c r="H18" s="50"/>
      <c r="I18" s="1"/>
    </row>
    <row r="19" spans="1:17" ht="15.75" x14ac:dyDescent="0.25">
      <c r="A19" s="5" t="s">
        <v>31</v>
      </c>
      <c r="B19" s="123">
        <v>18</v>
      </c>
      <c r="C19" s="124"/>
      <c r="D19" s="7"/>
      <c r="E19" s="41"/>
      <c r="F19" s="41"/>
      <c r="G19" s="7"/>
      <c r="H19" s="41"/>
      <c r="I19" s="1"/>
    </row>
    <row r="20" spans="1:17" ht="16.5" thickBot="1" x14ac:dyDescent="0.3">
      <c r="A20" s="28" t="s">
        <v>61</v>
      </c>
      <c r="B20" s="125">
        <v>1</v>
      </c>
      <c r="C20" s="126"/>
      <c r="D20" s="29"/>
      <c r="E20" s="43"/>
      <c r="F20" s="43"/>
      <c r="G20" s="29"/>
      <c r="H20" s="43"/>
      <c r="I20" s="1"/>
    </row>
    <row r="21" spans="1:17" ht="15.75" customHeight="1" thickBot="1" x14ac:dyDescent="0.35">
      <c r="A21" s="30" t="s">
        <v>20</v>
      </c>
      <c r="B21" s="107">
        <f>SUM(B6:C16) +2*B17</f>
        <v>194</v>
      </c>
      <c r="C21" s="108"/>
      <c r="D21" s="31"/>
      <c r="E21" s="44"/>
      <c r="F21" s="32">
        <f>SUM(F6:F20)</f>
        <v>66</v>
      </c>
      <c r="G21" s="33"/>
      <c r="H21" s="74">
        <f>B21+F21</f>
        <v>260</v>
      </c>
      <c r="I21" s="1"/>
    </row>
    <row r="22" spans="1:17" ht="16.2" thickBot="1" x14ac:dyDescent="0.35">
      <c r="A22" s="86"/>
      <c r="B22" s="86"/>
      <c r="C22" s="86"/>
      <c r="D22" s="86"/>
      <c r="E22" s="86"/>
      <c r="F22" s="86"/>
      <c r="G22" s="86"/>
      <c r="H22" s="85" t="s">
        <v>107</v>
      </c>
      <c r="I22" s="1"/>
      <c r="J22" s="36"/>
      <c r="K22" s="37"/>
      <c r="L22" s="37"/>
      <c r="M22" s="37"/>
      <c r="N22" s="37"/>
      <c r="O22" s="37"/>
      <c r="P22" s="37"/>
      <c r="Q22" s="37"/>
    </row>
    <row r="23" spans="1:17" ht="28.5" customHeight="1" thickBot="1" x14ac:dyDescent="0.35">
      <c r="A23" s="36"/>
      <c r="B23" s="131" t="s">
        <v>29</v>
      </c>
      <c r="C23" s="132"/>
      <c r="D23" s="132"/>
      <c r="E23" s="132"/>
      <c r="F23" s="132"/>
      <c r="G23" s="71"/>
      <c r="H23" s="45">
        <f>ROUNDDOWN(17/3-5*$H$21/420,1)</f>
        <v>2.5</v>
      </c>
      <c r="I23" s="1"/>
      <c r="M23" s="37"/>
      <c r="N23" s="37"/>
      <c r="O23" s="37"/>
      <c r="P23" s="37"/>
      <c r="Q23" s="38"/>
    </row>
    <row r="24" spans="1:17" ht="12" customHeight="1" x14ac:dyDescent="0.25">
      <c r="I24" s="1"/>
      <c r="J24" s="19"/>
    </row>
    <row r="25" spans="1:17" ht="18.75" x14ac:dyDescent="0.25">
      <c r="A25" s="27" t="s">
        <v>21</v>
      </c>
      <c r="B25" s="19"/>
      <c r="C25" s="19"/>
      <c r="D25" s="19"/>
      <c r="I25" s="1"/>
    </row>
    <row r="26" spans="1:17" ht="15.6" x14ac:dyDescent="0.3">
      <c r="A26" s="21" t="s">
        <v>22</v>
      </c>
      <c r="B26" s="24" t="s">
        <v>62</v>
      </c>
      <c r="C26" s="23"/>
      <c r="D26" s="23"/>
      <c r="E26" s="23"/>
      <c r="F26" s="23"/>
      <c r="G26" s="23"/>
      <c r="H26" s="23"/>
      <c r="I26" s="1"/>
    </row>
    <row r="27" spans="1:17" ht="15.6" x14ac:dyDescent="0.3">
      <c r="A27" s="21"/>
      <c r="B27" s="136" t="s">
        <v>116</v>
      </c>
      <c r="C27" s="136"/>
      <c r="D27" s="136"/>
      <c r="E27" s="136"/>
      <c r="F27" s="136"/>
      <c r="G27" s="136"/>
      <c r="H27" s="136"/>
      <c r="I27" s="1"/>
    </row>
    <row r="28" spans="1:17" ht="15.6" x14ac:dyDescent="0.3">
      <c r="A28" s="21"/>
      <c r="B28" s="24" t="s">
        <v>74</v>
      </c>
      <c r="C28" s="23"/>
      <c r="D28" s="23"/>
      <c r="E28" s="23"/>
      <c r="F28" s="23"/>
      <c r="G28" s="23"/>
      <c r="H28" s="23"/>
    </row>
    <row r="29" spans="1:17" ht="15.6" x14ac:dyDescent="0.3">
      <c r="A29" s="21"/>
      <c r="B29" s="24" t="s">
        <v>64</v>
      </c>
      <c r="C29" s="23"/>
      <c r="D29" s="23"/>
      <c r="E29" s="23"/>
      <c r="F29" s="23"/>
      <c r="G29" s="23"/>
      <c r="H29" s="23"/>
    </row>
    <row r="30" spans="1:17" ht="15.6" x14ac:dyDescent="0.3">
      <c r="A30" s="97" t="s">
        <v>110</v>
      </c>
      <c r="B30" s="113" t="s">
        <v>118</v>
      </c>
      <c r="C30" s="113"/>
      <c r="D30" s="113"/>
      <c r="E30" s="113"/>
      <c r="F30" s="113"/>
      <c r="G30" s="113"/>
      <c r="H30" s="113"/>
    </row>
    <row r="31" spans="1:17" ht="15.6" x14ac:dyDescent="0.3">
      <c r="A31" s="25" t="s">
        <v>26</v>
      </c>
      <c r="B31" s="26" t="s">
        <v>45</v>
      </c>
      <c r="C31" s="26"/>
      <c r="D31" s="26"/>
      <c r="E31" s="26"/>
      <c r="F31" s="26"/>
      <c r="G31" s="26"/>
      <c r="H31" s="26"/>
    </row>
    <row r="32" spans="1:17" ht="15.6" x14ac:dyDescent="0.3">
      <c r="A32" s="26"/>
      <c r="B32" s="26" t="s">
        <v>73</v>
      </c>
      <c r="C32" s="26"/>
      <c r="D32" s="26"/>
      <c r="E32" s="26"/>
      <c r="F32" s="26"/>
      <c r="G32" s="26"/>
      <c r="H32" s="26"/>
    </row>
    <row r="33" spans="1:8" ht="15.6" x14ac:dyDescent="0.3">
      <c r="A33" s="75" t="s">
        <v>96</v>
      </c>
      <c r="B33" s="76"/>
      <c r="C33" s="76"/>
      <c r="D33" s="76"/>
      <c r="E33" s="76"/>
      <c r="F33" s="76"/>
      <c r="G33" s="76"/>
      <c r="H33" s="76"/>
    </row>
    <row r="34" spans="1:8" ht="15.6" x14ac:dyDescent="0.3">
      <c r="A34" s="75" t="s">
        <v>27</v>
      </c>
      <c r="B34" s="76" t="s">
        <v>114</v>
      </c>
      <c r="C34" s="76"/>
      <c r="D34" s="76"/>
      <c r="E34" s="76"/>
      <c r="F34" s="76"/>
      <c r="G34" s="76"/>
      <c r="H34" s="76"/>
    </row>
    <row r="35" spans="1:8" ht="15.6" x14ac:dyDescent="0.3">
      <c r="A35" s="78" t="s">
        <v>33</v>
      </c>
      <c r="B35" s="77"/>
      <c r="C35" s="77"/>
      <c r="D35" s="77"/>
      <c r="E35" s="77"/>
      <c r="F35" s="77"/>
      <c r="G35" s="77"/>
      <c r="H35" s="77"/>
    </row>
    <row r="36" spans="1:8" ht="15.6" customHeight="1" x14ac:dyDescent="0.3">
      <c r="A36" s="79" t="s">
        <v>28</v>
      </c>
      <c r="B36" s="105" t="s">
        <v>69</v>
      </c>
      <c r="C36" s="105"/>
      <c r="D36" s="105"/>
      <c r="E36" s="105"/>
      <c r="F36" s="105"/>
      <c r="G36" s="105"/>
      <c r="H36" s="105"/>
    </row>
    <row r="37" spans="1:8" ht="15.6" customHeight="1" x14ac:dyDescent="0.3">
      <c r="A37" s="79"/>
      <c r="B37" s="111" t="s">
        <v>70</v>
      </c>
      <c r="C37" s="111"/>
      <c r="D37" s="111"/>
      <c r="E37" s="111"/>
      <c r="F37" s="111"/>
      <c r="G37" s="111"/>
      <c r="H37" s="111"/>
    </row>
    <row r="38" spans="1:8" ht="15.75" x14ac:dyDescent="0.25">
      <c r="A38" s="77"/>
      <c r="B38" s="78" t="s">
        <v>24</v>
      </c>
      <c r="C38" s="80"/>
      <c r="D38" s="80"/>
      <c r="E38" s="80"/>
      <c r="F38" s="80"/>
      <c r="G38" s="80"/>
      <c r="H38" s="80"/>
    </row>
    <row r="39" spans="1:8" ht="15.6" x14ac:dyDescent="0.3">
      <c r="A39" s="79"/>
      <c r="B39" s="76" t="s">
        <v>66</v>
      </c>
      <c r="C39" s="76"/>
      <c r="D39" s="76"/>
      <c r="E39" s="76"/>
      <c r="F39" s="76"/>
      <c r="G39" s="76"/>
      <c r="H39" s="76"/>
    </row>
    <row r="40" spans="1:8" ht="15.75" x14ac:dyDescent="0.25">
      <c r="A40" s="79"/>
      <c r="B40" s="76" t="s">
        <v>91</v>
      </c>
      <c r="C40" s="76"/>
      <c r="D40" s="76"/>
      <c r="E40" s="76"/>
      <c r="F40" s="76"/>
      <c r="G40" s="76"/>
      <c r="H40" s="76"/>
    </row>
    <row r="41" spans="1:8" ht="15.75" x14ac:dyDescent="0.25">
      <c r="A41" s="79"/>
      <c r="B41" s="78" t="s">
        <v>24</v>
      </c>
      <c r="C41" s="77"/>
      <c r="D41" s="77"/>
      <c r="E41" s="77"/>
      <c r="F41" s="77"/>
      <c r="G41" s="77"/>
      <c r="H41" s="77"/>
    </row>
    <row r="42" spans="1:8" ht="15.6" customHeight="1" x14ac:dyDescent="0.3">
      <c r="A42" s="79"/>
      <c r="B42" s="112" t="s">
        <v>67</v>
      </c>
      <c r="C42" s="112"/>
      <c r="D42" s="112"/>
      <c r="E42" s="112"/>
      <c r="F42" s="112"/>
      <c r="G42" s="112"/>
      <c r="H42" s="112"/>
    </row>
    <row r="43" spans="1:8" ht="15.6" customHeight="1" x14ac:dyDescent="0.25">
      <c r="A43" s="79"/>
      <c r="B43" s="105" t="s">
        <v>92</v>
      </c>
      <c r="C43" s="105"/>
      <c r="D43" s="105"/>
      <c r="E43" s="105"/>
      <c r="F43" s="105"/>
      <c r="G43" s="105"/>
      <c r="H43" s="105"/>
    </row>
    <row r="44" spans="1:8" ht="15.6" x14ac:dyDescent="0.3">
      <c r="A44" s="78" t="s">
        <v>33</v>
      </c>
      <c r="B44" s="76"/>
      <c r="C44" s="76"/>
      <c r="D44" s="76"/>
      <c r="E44" s="76"/>
      <c r="F44" s="76"/>
      <c r="G44" s="76"/>
      <c r="H44" s="76"/>
    </row>
    <row r="45" spans="1:8" ht="15.75" customHeight="1" x14ac:dyDescent="0.3">
      <c r="A45" s="75" t="s">
        <v>97</v>
      </c>
      <c r="B45" s="130" t="s">
        <v>120</v>
      </c>
      <c r="C45" s="130"/>
      <c r="D45" s="130"/>
      <c r="E45" s="130"/>
      <c r="F45" s="130"/>
      <c r="G45" s="130"/>
      <c r="H45" s="130"/>
    </row>
  </sheetData>
  <mergeCells count="14">
    <mergeCell ref="B45:H45"/>
    <mergeCell ref="B43:H43"/>
    <mergeCell ref="A1:H1"/>
    <mergeCell ref="B21:C21"/>
    <mergeCell ref="B23:F23"/>
    <mergeCell ref="B36:H36"/>
    <mergeCell ref="B37:H37"/>
    <mergeCell ref="B42:H42"/>
    <mergeCell ref="A10:H10"/>
    <mergeCell ref="B17:C17"/>
    <mergeCell ref="B19:C19"/>
    <mergeCell ref="B20:C20"/>
    <mergeCell ref="B27:H27"/>
    <mergeCell ref="B30:H30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Q45"/>
  <sheetViews>
    <sheetView zoomScaleNormal="100" workbookViewId="0">
      <selection activeCell="A2" sqref="A2"/>
    </sheetView>
  </sheetViews>
  <sheetFormatPr baseColWidth="10" defaultRowHeight="14.4" x14ac:dyDescent="0.3"/>
  <cols>
    <col min="1" max="1" width="33.5546875" customWidth="1"/>
    <col min="2" max="3" width="7.6640625" customWidth="1"/>
    <col min="4" max="4" width="1" customWidth="1"/>
    <col min="5" max="6" width="7.88671875" customWidth="1"/>
    <col min="7" max="7" width="1.109375" customWidth="1"/>
    <col min="8" max="8" width="29.44140625" customWidth="1"/>
    <col min="9" max="9" width="5.109375" customWidth="1"/>
    <col min="10" max="10" width="13.109375" customWidth="1"/>
    <col min="17" max="17" width="26.88671875" customWidth="1"/>
  </cols>
  <sheetData>
    <row r="1" spans="1:9" ht="23.25" x14ac:dyDescent="0.25">
      <c r="A1" s="114" t="s">
        <v>102</v>
      </c>
      <c r="B1" s="114"/>
      <c r="C1" s="114"/>
      <c r="D1" s="114"/>
      <c r="E1" s="114"/>
      <c r="F1" s="114"/>
      <c r="G1" s="114"/>
      <c r="H1" s="114"/>
      <c r="I1" s="72"/>
    </row>
    <row r="2" spans="1:9" ht="23.4" x14ac:dyDescent="0.3">
      <c r="A2" s="92" t="s">
        <v>123</v>
      </c>
      <c r="B2" s="87"/>
      <c r="C2" s="87"/>
      <c r="D2" s="87"/>
      <c r="E2" s="87"/>
      <c r="F2" s="87"/>
      <c r="G2" s="87"/>
      <c r="H2" s="87"/>
      <c r="I2" s="72"/>
    </row>
    <row r="3" spans="1:9" ht="12" customHeight="1" x14ac:dyDescent="0.25">
      <c r="A3" s="87"/>
      <c r="B3" s="87"/>
      <c r="C3" s="87"/>
      <c r="D3" s="87"/>
      <c r="E3" s="87"/>
      <c r="F3" s="87"/>
      <c r="G3" s="87"/>
      <c r="H3" s="87"/>
      <c r="I3" s="87"/>
    </row>
    <row r="4" spans="1:9" ht="15.6" x14ac:dyDescent="0.3">
      <c r="A4" s="67" t="s">
        <v>34</v>
      </c>
      <c r="B4" s="67"/>
      <c r="C4" s="67"/>
      <c r="D4" s="67"/>
      <c r="E4" s="67"/>
      <c r="F4" s="67"/>
      <c r="G4" s="67"/>
      <c r="H4" s="67"/>
    </row>
    <row r="5" spans="1:9" ht="29.25" customHeight="1" x14ac:dyDescent="0.25">
      <c r="A5" s="2" t="s">
        <v>0</v>
      </c>
      <c r="B5" s="3" t="s">
        <v>59</v>
      </c>
      <c r="C5" s="3" t="s">
        <v>60</v>
      </c>
      <c r="D5" s="13"/>
      <c r="E5" s="3" t="s">
        <v>5</v>
      </c>
      <c r="F5" s="3" t="s">
        <v>53</v>
      </c>
      <c r="G5" s="13"/>
      <c r="H5" s="4" t="s">
        <v>35</v>
      </c>
      <c r="I5" s="1"/>
    </row>
    <row r="6" spans="1:9" ht="15.75" x14ac:dyDescent="0.25">
      <c r="A6" s="5" t="s">
        <v>7</v>
      </c>
      <c r="B6" s="89">
        <v>14</v>
      </c>
      <c r="C6" s="89">
        <v>8</v>
      </c>
      <c r="D6" s="7"/>
      <c r="E6" s="89">
        <v>8</v>
      </c>
      <c r="F6" s="18">
        <f>E6*2</f>
        <v>16</v>
      </c>
      <c r="G6" s="7"/>
      <c r="H6" s="73">
        <f>(F6+C6+B6)/(2+ COUNTA(B6:C6))</f>
        <v>9.5</v>
      </c>
      <c r="I6" s="1"/>
    </row>
    <row r="7" spans="1:9" ht="15.75" x14ac:dyDescent="0.25">
      <c r="A7" s="5" t="s">
        <v>8</v>
      </c>
      <c r="B7" s="89">
        <v>9</v>
      </c>
      <c r="C7" s="34">
        <v>4</v>
      </c>
      <c r="D7" s="7"/>
      <c r="E7" s="89">
        <v>7</v>
      </c>
      <c r="F7" s="18">
        <f t="shared" ref="F7:F9" si="0">E7*2</f>
        <v>14</v>
      </c>
      <c r="G7" s="7"/>
      <c r="H7" s="73">
        <f t="shared" ref="H7:H9" si="1">(F7+C7+B7)/(2+ COUNTA(B7:C7))</f>
        <v>6.75</v>
      </c>
      <c r="I7" s="1"/>
    </row>
    <row r="8" spans="1:9" ht="15.75" x14ac:dyDescent="0.25">
      <c r="A8" s="5" t="s">
        <v>9</v>
      </c>
      <c r="B8" s="89">
        <v>9</v>
      </c>
      <c r="C8" s="89"/>
      <c r="D8" s="7"/>
      <c r="E8" s="89">
        <v>8</v>
      </c>
      <c r="F8" s="18">
        <f t="shared" si="0"/>
        <v>16</v>
      </c>
      <c r="G8" s="7"/>
      <c r="H8" s="73">
        <f t="shared" si="1"/>
        <v>8.3333333333333339</v>
      </c>
      <c r="I8" s="1"/>
    </row>
    <row r="9" spans="1:9" ht="15.75" x14ac:dyDescent="0.25">
      <c r="A9" s="8" t="s">
        <v>99</v>
      </c>
      <c r="B9" s="88">
        <v>12</v>
      </c>
      <c r="C9" s="88">
        <v>11</v>
      </c>
      <c r="D9" s="12"/>
      <c r="E9" s="88">
        <v>10</v>
      </c>
      <c r="F9" s="18">
        <f t="shared" si="0"/>
        <v>20</v>
      </c>
      <c r="G9" s="12"/>
      <c r="H9" s="73">
        <f t="shared" si="1"/>
        <v>10.75</v>
      </c>
      <c r="I9" s="1"/>
    </row>
    <row r="10" spans="1:9" ht="15" customHeight="1" x14ac:dyDescent="0.25">
      <c r="A10" s="116"/>
      <c r="B10" s="117"/>
      <c r="C10" s="117"/>
      <c r="D10" s="117"/>
      <c r="E10" s="117"/>
      <c r="F10" s="117"/>
      <c r="G10" s="117"/>
      <c r="H10" s="118"/>
      <c r="I10" s="1"/>
    </row>
    <row r="11" spans="1:9" ht="15.75" x14ac:dyDescent="0.25">
      <c r="A11" s="10" t="s">
        <v>10</v>
      </c>
      <c r="B11" s="15">
        <v>7</v>
      </c>
      <c r="C11" s="15">
        <v>12</v>
      </c>
      <c r="D11" s="11"/>
      <c r="E11" s="40"/>
      <c r="F11" s="40"/>
      <c r="G11" s="11"/>
      <c r="H11" s="73">
        <f>(C11+B11)/(COUNTA(B11:C11))</f>
        <v>9.5</v>
      </c>
      <c r="I11" s="1"/>
    </row>
    <row r="12" spans="1:9" ht="15.75" x14ac:dyDescent="0.25">
      <c r="A12" s="5" t="s">
        <v>54</v>
      </c>
      <c r="B12" s="89">
        <v>11</v>
      </c>
      <c r="C12" s="89"/>
      <c r="D12" s="7"/>
      <c r="E12" s="41"/>
      <c r="F12" s="41"/>
      <c r="G12" s="7"/>
      <c r="H12" s="73">
        <f>(C12+B12)/(COUNTA(B12:C12))</f>
        <v>11</v>
      </c>
      <c r="I12" s="1"/>
    </row>
    <row r="13" spans="1:9" ht="15.75" x14ac:dyDescent="0.25">
      <c r="A13" s="5" t="s">
        <v>100</v>
      </c>
      <c r="B13" s="89">
        <v>12</v>
      </c>
      <c r="C13" s="89">
        <v>12</v>
      </c>
      <c r="D13" s="7"/>
      <c r="E13" s="41"/>
      <c r="F13" s="41"/>
      <c r="G13" s="7"/>
      <c r="H13" s="73">
        <f>(C13+B13)/(COUNTA(B13:C13))</f>
        <v>12</v>
      </c>
      <c r="I13" s="1"/>
    </row>
    <row r="14" spans="1:9" ht="15.75" x14ac:dyDescent="0.25">
      <c r="A14" s="5" t="s">
        <v>101</v>
      </c>
      <c r="B14" s="89">
        <v>11</v>
      </c>
      <c r="C14" s="89">
        <v>9</v>
      </c>
      <c r="D14" s="7"/>
      <c r="E14" s="41"/>
      <c r="F14" s="41"/>
      <c r="G14" s="7"/>
      <c r="H14" s="73">
        <f>(C14+B14)/(COUNTA(B14:C14))</f>
        <v>10</v>
      </c>
      <c r="I14" s="1"/>
    </row>
    <row r="15" spans="1:9" ht="16.5" thickBot="1" x14ac:dyDescent="0.3">
      <c r="A15" s="5" t="s">
        <v>17</v>
      </c>
      <c r="B15" s="88">
        <v>9</v>
      </c>
      <c r="C15" s="88">
        <v>8</v>
      </c>
      <c r="D15" s="7"/>
      <c r="E15" s="41"/>
      <c r="F15" s="41"/>
      <c r="G15" s="7"/>
      <c r="H15" s="73">
        <f t="shared" ref="H15:H17" si="2">(C15+B15)/(COUNTA(B15:C15))</f>
        <v>8.5</v>
      </c>
      <c r="I15" s="1"/>
    </row>
    <row r="16" spans="1:9" ht="16.5" thickBot="1" x14ac:dyDescent="0.3">
      <c r="A16" s="51" t="s">
        <v>61</v>
      </c>
      <c r="B16" s="133">
        <v>9</v>
      </c>
      <c r="C16" s="134"/>
      <c r="D16" s="52"/>
      <c r="E16" s="41"/>
      <c r="F16" s="41"/>
      <c r="G16" s="7"/>
      <c r="H16" s="73">
        <f>(C16+B16)/(COUNTA(B16:C16))</f>
        <v>9</v>
      </c>
      <c r="I16" s="1"/>
    </row>
    <row r="17" spans="1:17" ht="16.2" thickBot="1" x14ac:dyDescent="0.35">
      <c r="A17" s="93" t="s">
        <v>106</v>
      </c>
      <c r="B17" s="133">
        <v>8</v>
      </c>
      <c r="C17" s="134"/>
      <c r="D17" s="7"/>
      <c r="E17" s="41"/>
      <c r="F17" s="41"/>
      <c r="G17" s="7"/>
      <c r="H17" s="73">
        <f t="shared" si="2"/>
        <v>8</v>
      </c>
      <c r="I17" s="1"/>
    </row>
    <row r="18" spans="1:17" ht="15.75" customHeight="1" x14ac:dyDescent="0.25">
      <c r="A18" s="48"/>
      <c r="B18" s="49"/>
      <c r="C18" s="49"/>
      <c r="D18" s="49"/>
      <c r="E18" s="49"/>
      <c r="F18" s="49"/>
      <c r="G18" s="49"/>
      <c r="H18" s="50"/>
      <c r="I18" s="1"/>
    </row>
    <row r="19" spans="1:17" ht="15.75" x14ac:dyDescent="0.25">
      <c r="A19" s="5" t="s">
        <v>31</v>
      </c>
      <c r="B19" s="123">
        <v>16</v>
      </c>
      <c r="C19" s="124"/>
      <c r="D19" s="7"/>
      <c r="E19" s="41"/>
      <c r="F19" s="41"/>
      <c r="G19" s="7"/>
      <c r="H19" s="41"/>
      <c r="I19" s="1"/>
    </row>
    <row r="20" spans="1:17" ht="16.5" thickBot="1" x14ac:dyDescent="0.3">
      <c r="A20" s="28" t="s">
        <v>61</v>
      </c>
      <c r="B20" s="125">
        <v>1</v>
      </c>
      <c r="C20" s="126"/>
      <c r="D20" s="29"/>
      <c r="E20" s="43"/>
      <c r="F20" s="43"/>
      <c r="G20" s="29"/>
      <c r="H20" s="43"/>
      <c r="I20" s="1"/>
    </row>
    <row r="21" spans="1:17" ht="15.75" customHeight="1" thickBot="1" x14ac:dyDescent="0.3">
      <c r="A21" s="30" t="s">
        <v>20</v>
      </c>
      <c r="B21" s="107">
        <f>SUM(B6:C15) +2*B16+2*B17</f>
        <v>192</v>
      </c>
      <c r="C21" s="108"/>
      <c r="D21" s="31"/>
      <c r="E21" s="44"/>
      <c r="F21" s="32">
        <f>SUM(F6:F20)</f>
        <v>66</v>
      </c>
      <c r="G21" s="33"/>
      <c r="H21" s="74">
        <f>B21+F21</f>
        <v>258</v>
      </c>
      <c r="I21" s="1"/>
    </row>
    <row r="22" spans="1:17" ht="16.2" thickBot="1" x14ac:dyDescent="0.35">
      <c r="A22" s="86"/>
      <c r="B22" s="86"/>
      <c r="C22" s="86"/>
      <c r="D22" s="86"/>
      <c r="E22" s="86"/>
      <c r="F22" s="86"/>
      <c r="G22" s="86"/>
      <c r="H22" s="85" t="s">
        <v>108</v>
      </c>
      <c r="I22" s="1"/>
      <c r="J22" s="36"/>
      <c r="K22" s="37"/>
      <c r="L22" s="37"/>
      <c r="M22" s="37"/>
      <c r="N22" s="37"/>
      <c r="O22" s="37"/>
      <c r="P22" s="37"/>
      <c r="Q22" s="37"/>
    </row>
    <row r="23" spans="1:17" ht="28.5" customHeight="1" thickBot="1" x14ac:dyDescent="0.3">
      <c r="A23" s="36"/>
      <c r="B23" s="131" t="s">
        <v>29</v>
      </c>
      <c r="C23" s="132"/>
      <c r="D23" s="132"/>
      <c r="E23" s="132"/>
      <c r="F23" s="132"/>
      <c r="G23" s="71"/>
      <c r="H23" s="45">
        <f>ROUNDDOWN(17/3-5*$H$21/420,1)</f>
        <v>2.5</v>
      </c>
      <c r="I23" s="1"/>
      <c r="M23" s="37"/>
      <c r="N23" s="37"/>
      <c r="O23" s="37"/>
      <c r="P23" s="37"/>
      <c r="Q23" s="38"/>
    </row>
    <row r="24" spans="1:17" ht="12" customHeight="1" x14ac:dyDescent="0.25">
      <c r="I24" s="1"/>
      <c r="J24" s="19"/>
    </row>
    <row r="25" spans="1:17" ht="18.75" x14ac:dyDescent="0.25">
      <c r="A25" s="27" t="s">
        <v>21</v>
      </c>
      <c r="B25" s="19"/>
      <c r="C25" s="19"/>
      <c r="D25" s="19"/>
      <c r="I25" s="1"/>
    </row>
    <row r="26" spans="1:17" ht="15.75" x14ac:dyDescent="0.25">
      <c r="A26" s="21" t="s">
        <v>22</v>
      </c>
      <c r="B26" s="24" t="s">
        <v>62</v>
      </c>
      <c r="C26" s="23"/>
      <c r="D26" s="23"/>
      <c r="E26" s="23"/>
      <c r="F26" s="23"/>
      <c r="G26" s="23"/>
      <c r="H26" s="23"/>
      <c r="I26" s="1"/>
    </row>
    <row r="27" spans="1:17" ht="15.6" x14ac:dyDescent="0.3">
      <c r="A27" s="21"/>
      <c r="B27" s="136" t="s">
        <v>103</v>
      </c>
      <c r="C27" s="136"/>
      <c r="D27" s="136"/>
      <c r="E27" s="136"/>
      <c r="F27" s="136"/>
      <c r="G27" s="136"/>
      <c r="H27" s="136"/>
      <c r="I27" s="1"/>
    </row>
    <row r="28" spans="1:17" ht="15.6" x14ac:dyDescent="0.3">
      <c r="A28" s="21"/>
      <c r="B28" s="24" t="s">
        <v>74</v>
      </c>
      <c r="C28" s="23"/>
      <c r="D28" s="23"/>
      <c r="E28" s="23"/>
      <c r="F28" s="23"/>
      <c r="G28" s="23"/>
      <c r="H28" s="23"/>
    </row>
    <row r="29" spans="1:17" ht="15.6" x14ac:dyDescent="0.3">
      <c r="A29" s="21"/>
      <c r="B29" s="24" t="s">
        <v>63</v>
      </c>
      <c r="C29" s="23"/>
      <c r="D29" s="23"/>
      <c r="E29" s="23"/>
      <c r="F29" s="23"/>
      <c r="G29" s="23"/>
      <c r="H29" s="23"/>
    </row>
    <row r="30" spans="1:17" ht="15.6" x14ac:dyDescent="0.3">
      <c r="A30" s="97" t="s">
        <v>110</v>
      </c>
      <c r="B30" s="113" t="s">
        <v>118</v>
      </c>
      <c r="C30" s="113"/>
      <c r="D30" s="113"/>
      <c r="E30" s="113"/>
      <c r="F30" s="113"/>
      <c r="G30" s="113"/>
      <c r="H30" s="113"/>
    </row>
    <row r="31" spans="1:17" ht="15.6" x14ac:dyDescent="0.3">
      <c r="A31" s="25" t="s">
        <v>26</v>
      </c>
      <c r="B31" s="26" t="s">
        <v>45</v>
      </c>
      <c r="C31" s="26"/>
      <c r="D31" s="26"/>
      <c r="E31" s="26"/>
      <c r="F31" s="26"/>
      <c r="G31" s="26"/>
      <c r="H31" s="26"/>
    </row>
    <row r="32" spans="1:17" ht="15.6" x14ac:dyDescent="0.3">
      <c r="A32" s="26"/>
      <c r="B32" s="26" t="s">
        <v>73</v>
      </c>
      <c r="C32" s="26"/>
      <c r="D32" s="26"/>
      <c r="E32" s="26"/>
      <c r="F32" s="26"/>
      <c r="G32" s="26"/>
      <c r="H32" s="26"/>
    </row>
    <row r="33" spans="1:8" ht="15.6" x14ac:dyDescent="0.3">
      <c r="A33" s="75" t="s">
        <v>96</v>
      </c>
      <c r="B33" s="76"/>
      <c r="C33" s="76"/>
      <c r="D33" s="76"/>
      <c r="E33" s="76"/>
      <c r="F33" s="76"/>
      <c r="G33" s="76"/>
      <c r="H33" s="76"/>
    </row>
    <row r="34" spans="1:8" ht="15.6" x14ac:dyDescent="0.3">
      <c r="A34" s="75" t="s">
        <v>27</v>
      </c>
      <c r="B34" s="76" t="s">
        <v>114</v>
      </c>
      <c r="C34" s="76"/>
      <c r="D34" s="76"/>
      <c r="E34" s="76"/>
      <c r="F34" s="76"/>
      <c r="G34" s="76"/>
      <c r="H34" s="76"/>
    </row>
    <row r="35" spans="1:8" ht="15.6" x14ac:dyDescent="0.3">
      <c r="A35" s="78" t="s">
        <v>33</v>
      </c>
      <c r="B35" s="77"/>
      <c r="C35" s="77"/>
      <c r="D35" s="77"/>
      <c r="E35" s="77"/>
      <c r="F35" s="77"/>
      <c r="G35" s="77"/>
      <c r="H35" s="77"/>
    </row>
    <row r="36" spans="1:8" ht="15.6" customHeight="1" x14ac:dyDescent="0.3">
      <c r="A36" s="79" t="s">
        <v>28</v>
      </c>
      <c r="B36" s="105" t="s">
        <v>69</v>
      </c>
      <c r="C36" s="105"/>
      <c r="D36" s="105"/>
      <c r="E36" s="105"/>
      <c r="F36" s="105"/>
      <c r="G36" s="105"/>
      <c r="H36" s="105"/>
    </row>
    <row r="37" spans="1:8" ht="15.6" customHeight="1" x14ac:dyDescent="0.3">
      <c r="A37" s="79"/>
      <c r="B37" s="111" t="s">
        <v>70</v>
      </c>
      <c r="C37" s="111"/>
      <c r="D37" s="111"/>
      <c r="E37" s="111"/>
      <c r="F37" s="111"/>
      <c r="G37" s="111"/>
      <c r="H37" s="111"/>
    </row>
    <row r="38" spans="1:8" ht="15.6" x14ac:dyDescent="0.3">
      <c r="A38" s="77"/>
      <c r="B38" s="78" t="s">
        <v>24</v>
      </c>
      <c r="C38" s="80"/>
      <c r="D38" s="80"/>
      <c r="E38" s="80"/>
      <c r="F38" s="80"/>
      <c r="G38" s="80"/>
      <c r="H38" s="80"/>
    </row>
    <row r="39" spans="1:8" ht="15.6" x14ac:dyDescent="0.3">
      <c r="A39" s="79"/>
      <c r="B39" s="76" t="s">
        <v>66</v>
      </c>
      <c r="C39" s="76"/>
      <c r="D39" s="76"/>
      <c r="E39" s="76"/>
      <c r="F39" s="76"/>
      <c r="G39" s="76"/>
      <c r="H39" s="76"/>
    </row>
    <row r="40" spans="1:8" ht="15.6" x14ac:dyDescent="0.3">
      <c r="A40" s="79"/>
      <c r="B40" s="76" t="s">
        <v>91</v>
      </c>
      <c r="C40" s="76"/>
      <c r="D40" s="76"/>
      <c r="E40" s="76"/>
      <c r="F40" s="76"/>
      <c r="G40" s="76"/>
      <c r="H40" s="76"/>
    </row>
    <row r="41" spans="1:8" ht="15.6" x14ac:dyDescent="0.3">
      <c r="A41" s="79"/>
      <c r="B41" s="78" t="s">
        <v>24</v>
      </c>
      <c r="C41" s="77"/>
      <c r="D41" s="77"/>
      <c r="E41" s="77"/>
      <c r="F41" s="77"/>
      <c r="G41" s="77"/>
      <c r="H41" s="77"/>
    </row>
    <row r="42" spans="1:8" ht="15.6" customHeight="1" x14ac:dyDescent="0.3">
      <c r="A42" s="79"/>
      <c r="B42" s="112" t="s">
        <v>67</v>
      </c>
      <c r="C42" s="112"/>
      <c r="D42" s="112"/>
      <c r="E42" s="112"/>
      <c r="F42" s="112"/>
      <c r="G42" s="112"/>
      <c r="H42" s="112"/>
    </row>
    <row r="43" spans="1:8" ht="15.6" customHeight="1" x14ac:dyDescent="0.3">
      <c r="A43" s="79"/>
      <c r="B43" s="105" t="s">
        <v>92</v>
      </c>
      <c r="C43" s="105"/>
      <c r="D43" s="105"/>
      <c r="E43" s="105"/>
      <c r="F43" s="105"/>
      <c r="G43" s="105"/>
      <c r="H43" s="105"/>
    </row>
    <row r="44" spans="1:8" ht="15.6" x14ac:dyDescent="0.3">
      <c r="A44" s="78" t="s">
        <v>33</v>
      </c>
      <c r="B44" s="76"/>
      <c r="C44" s="76"/>
      <c r="D44" s="76"/>
      <c r="E44" s="76"/>
      <c r="F44" s="76"/>
      <c r="G44" s="76"/>
      <c r="H44" s="76"/>
    </row>
    <row r="45" spans="1:8" ht="15.6" x14ac:dyDescent="0.3">
      <c r="A45" s="75" t="s">
        <v>97</v>
      </c>
      <c r="B45" s="130" t="s">
        <v>121</v>
      </c>
      <c r="C45" s="130"/>
      <c r="D45" s="130"/>
      <c r="E45" s="130"/>
      <c r="F45" s="130"/>
      <c r="G45" s="130"/>
      <c r="H45" s="130"/>
    </row>
  </sheetData>
  <mergeCells count="15">
    <mergeCell ref="A1:H1"/>
    <mergeCell ref="A10:H10"/>
    <mergeCell ref="B19:C19"/>
    <mergeCell ref="B20:C20"/>
    <mergeCell ref="B21:C21"/>
    <mergeCell ref="B45:H45"/>
    <mergeCell ref="B17:C17"/>
    <mergeCell ref="B16:C16"/>
    <mergeCell ref="B23:F23"/>
    <mergeCell ref="B27:H27"/>
    <mergeCell ref="B36:H36"/>
    <mergeCell ref="B37:H37"/>
    <mergeCell ref="B42:H42"/>
    <mergeCell ref="B43:H43"/>
    <mergeCell ref="B30:H30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S46"/>
  <sheetViews>
    <sheetView topLeftCell="A24" zoomScale="110" zoomScaleNormal="110" workbookViewId="0">
      <selection activeCell="B34" sqref="B34"/>
    </sheetView>
  </sheetViews>
  <sheetFormatPr baseColWidth="10" defaultRowHeight="14.4" x14ac:dyDescent="0.3"/>
  <cols>
    <col min="1" max="1" width="27.5546875" customWidth="1"/>
    <col min="2" max="5" width="6.6640625" customWidth="1"/>
    <col min="6" max="6" width="1" customWidth="1"/>
    <col min="7" max="8" width="6.6640625" customWidth="1"/>
    <col min="9" max="9" width="1.109375" customWidth="1"/>
    <col min="10" max="10" width="21" customWidth="1"/>
    <col min="11" max="11" width="16" customWidth="1"/>
    <col min="12" max="12" width="0.6640625" customWidth="1"/>
    <col min="19" max="19" width="26.88671875" customWidth="1"/>
  </cols>
  <sheetData>
    <row r="1" spans="1:11" ht="23.25" x14ac:dyDescent="0.25">
      <c r="A1" s="114" t="s">
        <v>37</v>
      </c>
      <c r="B1" s="114"/>
      <c r="C1" s="114"/>
      <c r="D1" s="114"/>
      <c r="E1" s="114"/>
    </row>
    <row r="2" spans="1:11" ht="11.25" customHeight="1" x14ac:dyDescent="0.25">
      <c r="A2" s="56"/>
      <c r="B2" s="56"/>
      <c r="C2" s="56"/>
      <c r="D2" s="56"/>
      <c r="E2" s="56"/>
    </row>
    <row r="3" spans="1:11" ht="15.6" x14ac:dyDescent="0.3">
      <c r="A3" s="115" t="s">
        <v>34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1" ht="29.25" customHeight="1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3"/>
      <c r="G4" s="3" t="s">
        <v>5</v>
      </c>
      <c r="H4" s="3" t="s">
        <v>6</v>
      </c>
      <c r="I4" s="13"/>
      <c r="J4" s="4" t="s">
        <v>35</v>
      </c>
      <c r="K4" s="1"/>
    </row>
    <row r="5" spans="1:11" ht="15.75" x14ac:dyDescent="0.25">
      <c r="A5" s="5" t="s">
        <v>7</v>
      </c>
      <c r="B5" s="6"/>
      <c r="C5" s="59">
        <v>11</v>
      </c>
      <c r="D5" s="59">
        <v>14</v>
      </c>
      <c r="E5" s="59">
        <v>8</v>
      </c>
      <c r="F5" s="7"/>
      <c r="G5" s="59">
        <v>8</v>
      </c>
      <c r="H5" s="18">
        <f>G5*3</f>
        <v>24</v>
      </c>
      <c r="I5" s="7"/>
      <c r="J5" s="73">
        <f>(H5+E5+D5+C5+B5)/(3+ COUNTA(B5:E5))</f>
        <v>9.5</v>
      </c>
      <c r="K5" s="1"/>
    </row>
    <row r="6" spans="1:11" ht="15.75" x14ac:dyDescent="0.25">
      <c r="A6" s="5" t="s">
        <v>8</v>
      </c>
      <c r="B6" s="6"/>
      <c r="C6" s="59">
        <v>7</v>
      </c>
      <c r="D6" s="59">
        <v>9</v>
      </c>
      <c r="E6" s="34">
        <v>4</v>
      </c>
      <c r="F6" s="7"/>
      <c r="G6" s="59">
        <v>6</v>
      </c>
      <c r="H6" s="18">
        <f t="shared" ref="H6:H8" si="0">G6*3</f>
        <v>18</v>
      </c>
      <c r="I6" s="7"/>
      <c r="J6" s="73">
        <f t="shared" ref="J6:J8" si="1">(H6+E6+D6+C6+B6)/(3+ COUNTA(B6:E6))</f>
        <v>6.333333333333333</v>
      </c>
      <c r="K6" s="1"/>
    </row>
    <row r="7" spans="1:11" ht="15.75" x14ac:dyDescent="0.25">
      <c r="A7" s="5" t="s">
        <v>9</v>
      </c>
      <c r="B7" s="6"/>
      <c r="C7" s="59">
        <v>7</v>
      </c>
      <c r="D7" s="59">
        <v>9</v>
      </c>
      <c r="E7" s="59"/>
      <c r="F7" s="7"/>
      <c r="G7" s="59">
        <v>8</v>
      </c>
      <c r="H7" s="18">
        <f t="shared" si="0"/>
        <v>24</v>
      </c>
      <c r="I7" s="7"/>
      <c r="J7" s="73">
        <f t="shared" si="1"/>
        <v>8</v>
      </c>
      <c r="K7" s="1"/>
    </row>
    <row r="8" spans="1:11" ht="15.6" x14ac:dyDescent="0.3">
      <c r="A8" s="8" t="s">
        <v>38</v>
      </c>
      <c r="B8" s="9"/>
      <c r="C8" s="57"/>
      <c r="D8" s="57">
        <v>12</v>
      </c>
      <c r="E8" s="57">
        <v>11</v>
      </c>
      <c r="F8" s="12"/>
      <c r="G8" s="57">
        <v>10</v>
      </c>
      <c r="H8" s="18">
        <f t="shared" si="0"/>
        <v>30</v>
      </c>
      <c r="I8" s="12"/>
      <c r="J8" s="73">
        <f t="shared" si="1"/>
        <v>10.6</v>
      </c>
      <c r="K8" s="1"/>
    </row>
    <row r="9" spans="1:11" ht="15" customHeight="1" x14ac:dyDescent="0.25">
      <c r="A9" s="116"/>
      <c r="B9" s="117"/>
      <c r="C9" s="117"/>
      <c r="D9" s="117"/>
      <c r="E9" s="117"/>
      <c r="F9" s="117"/>
      <c r="G9" s="117"/>
      <c r="H9" s="117"/>
      <c r="I9" s="117"/>
      <c r="J9" s="118"/>
      <c r="K9" s="1"/>
    </row>
    <row r="10" spans="1:11" ht="15.75" x14ac:dyDescent="0.25">
      <c r="A10" s="10" t="s">
        <v>10</v>
      </c>
      <c r="B10" s="40"/>
      <c r="C10" s="40"/>
      <c r="D10" s="15">
        <v>7</v>
      </c>
      <c r="E10" s="15">
        <v>12</v>
      </c>
      <c r="F10" s="11"/>
      <c r="G10" s="40"/>
      <c r="H10" s="40"/>
      <c r="I10" s="11"/>
      <c r="J10" s="73">
        <f>(E10+D10+C10+B10)/(COUNTA(B10:E10))</f>
        <v>9.5</v>
      </c>
      <c r="K10" s="1"/>
    </row>
    <row r="11" spans="1:11" ht="15.75" x14ac:dyDescent="0.25">
      <c r="A11" s="5" t="s">
        <v>11</v>
      </c>
      <c r="B11" s="59">
        <v>6</v>
      </c>
      <c r="C11" s="59">
        <v>7</v>
      </c>
      <c r="D11" s="41"/>
      <c r="E11" s="41"/>
      <c r="F11" s="7"/>
      <c r="G11" s="41"/>
      <c r="H11" s="41"/>
      <c r="I11" s="7"/>
      <c r="J11" s="73">
        <f t="shared" ref="J11:J20" si="2">(E11+D11+C11+B11)/(COUNTA(B11:E11))</f>
        <v>6.5</v>
      </c>
      <c r="K11" s="1"/>
    </row>
    <row r="12" spans="1:11" ht="15.75" x14ac:dyDescent="0.25">
      <c r="A12" s="5" t="s">
        <v>12</v>
      </c>
      <c r="B12" s="41"/>
      <c r="C12" s="41"/>
      <c r="D12" s="59">
        <v>11</v>
      </c>
      <c r="E12" s="59"/>
      <c r="F12" s="7"/>
      <c r="G12" s="41"/>
      <c r="H12" s="41"/>
      <c r="I12" s="7"/>
      <c r="J12" s="73">
        <f t="shared" si="2"/>
        <v>11</v>
      </c>
      <c r="K12" s="1"/>
    </row>
    <row r="13" spans="1:11" ht="15.75" x14ac:dyDescent="0.25">
      <c r="A13" s="5" t="s">
        <v>39</v>
      </c>
      <c r="B13" s="6"/>
      <c r="C13" s="59"/>
      <c r="D13" s="59">
        <v>12</v>
      </c>
      <c r="E13" s="59">
        <v>12</v>
      </c>
      <c r="F13" s="7"/>
      <c r="G13" s="41"/>
      <c r="H13" s="41"/>
      <c r="I13" s="7"/>
      <c r="J13" s="73">
        <f t="shared" si="2"/>
        <v>12</v>
      </c>
      <c r="K13" s="1"/>
    </row>
    <row r="14" spans="1:11" ht="15.75" x14ac:dyDescent="0.25">
      <c r="A14" s="5" t="s">
        <v>15</v>
      </c>
      <c r="B14" s="59"/>
      <c r="C14" s="59">
        <v>11</v>
      </c>
      <c r="D14" s="46"/>
      <c r="E14" s="46"/>
      <c r="F14" s="7"/>
      <c r="G14" s="41"/>
      <c r="H14" s="41"/>
      <c r="I14" s="7"/>
      <c r="J14" s="73">
        <f t="shared" si="2"/>
        <v>11</v>
      </c>
      <c r="K14" s="1"/>
    </row>
    <row r="15" spans="1:11" ht="15.75" x14ac:dyDescent="0.25">
      <c r="A15" s="5" t="s">
        <v>40</v>
      </c>
      <c r="B15" s="46"/>
      <c r="C15" s="46"/>
      <c r="D15" s="59"/>
      <c r="E15" s="59">
        <v>9</v>
      </c>
      <c r="F15" s="7"/>
      <c r="G15" s="41"/>
      <c r="H15" s="41"/>
      <c r="I15" s="7"/>
      <c r="J15" s="73">
        <f t="shared" si="2"/>
        <v>9</v>
      </c>
      <c r="K15" s="1"/>
    </row>
    <row r="16" spans="1:11" ht="15.75" x14ac:dyDescent="0.25">
      <c r="A16" s="5" t="s">
        <v>41</v>
      </c>
      <c r="B16" s="41"/>
      <c r="C16" s="41"/>
      <c r="D16" s="59">
        <v>9</v>
      </c>
      <c r="E16" s="59">
        <v>10</v>
      </c>
      <c r="F16" s="7"/>
      <c r="G16" s="41"/>
      <c r="H16" s="41"/>
      <c r="I16" s="7"/>
      <c r="J16" s="73">
        <f t="shared" si="2"/>
        <v>9.5</v>
      </c>
      <c r="K16" s="1"/>
    </row>
    <row r="17" spans="1:19" ht="15" customHeight="1" x14ac:dyDescent="0.25">
      <c r="A17" s="5" t="s">
        <v>17</v>
      </c>
      <c r="B17" s="41"/>
      <c r="C17" s="41"/>
      <c r="D17" s="59">
        <v>9</v>
      </c>
      <c r="E17" s="59">
        <v>8</v>
      </c>
      <c r="F17" s="7"/>
      <c r="G17" s="41"/>
      <c r="H17" s="41"/>
      <c r="I17" s="7"/>
      <c r="J17" s="73">
        <f t="shared" si="2"/>
        <v>8.5</v>
      </c>
      <c r="K17" s="1"/>
    </row>
    <row r="18" spans="1:19" ht="15.75" customHeight="1" x14ac:dyDescent="0.25">
      <c r="A18" s="5" t="s">
        <v>18</v>
      </c>
      <c r="B18" s="41"/>
      <c r="C18" s="41"/>
      <c r="D18" s="59">
        <v>8</v>
      </c>
      <c r="E18" s="59">
        <v>9</v>
      </c>
      <c r="F18" s="7"/>
      <c r="G18" s="41"/>
      <c r="H18" s="41"/>
      <c r="I18" s="7"/>
      <c r="J18" s="73">
        <f t="shared" si="2"/>
        <v>8.5</v>
      </c>
      <c r="K18" s="1"/>
    </row>
    <row r="19" spans="1:19" ht="15.75" x14ac:dyDescent="0.25">
      <c r="A19" s="5" t="s">
        <v>25</v>
      </c>
      <c r="B19" s="59">
        <v>8</v>
      </c>
      <c r="C19" s="59">
        <v>9</v>
      </c>
      <c r="D19" s="41"/>
      <c r="E19" s="41"/>
      <c r="F19" s="7"/>
      <c r="G19" s="41"/>
      <c r="H19" s="41"/>
      <c r="I19" s="7"/>
      <c r="J19" s="73">
        <f t="shared" si="2"/>
        <v>8.5</v>
      </c>
      <c r="K19" s="1"/>
    </row>
    <row r="20" spans="1:19" ht="15.75" x14ac:dyDescent="0.25">
      <c r="A20" s="8" t="s">
        <v>19</v>
      </c>
      <c r="B20" s="42"/>
      <c r="C20" s="42"/>
      <c r="D20" s="119">
        <v>11</v>
      </c>
      <c r="E20" s="119"/>
      <c r="F20" s="12"/>
      <c r="G20" s="42"/>
      <c r="H20" s="42"/>
      <c r="I20" s="12"/>
      <c r="J20" s="73">
        <f t="shared" si="2"/>
        <v>11</v>
      </c>
      <c r="K20" s="1"/>
    </row>
    <row r="21" spans="1:19" ht="15.75" customHeight="1" x14ac:dyDescent="0.25">
      <c r="A21" s="58"/>
      <c r="B21" s="16"/>
      <c r="C21" s="16"/>
      <c r="D21" s="16"/>
      <c r="E21" s="16"/>
      <c r="F21" s="16"/>
      <c r="G21" s="16"/>
      <c r="H21" s="16"/>
      <c r="I21" s="16"/>
      <c r="J21" s="17"/>
      <c r="K21" s="1"/>
    </row>
    <row r="22" spans="1:19" ht="15.75" customHeight="1" x14ac:dyDescent="0.25">
      <c r="A22" s="10" t="s">
        <v>31</v>
      </c>
      <c r="B22" s="120">
        <v>25</v>
      </c>
      <c r="C22" s="121"/>
      <c r="D22" s="121"/>
      <c r="E22" s="122"/>
      <c r="F22" s="11"/>
      <c r="G22" s="40"/>
      <c r="H22" s="40"/>
      <c r="I22" s="11"/>
      <c r="J22" s="40"/>
      <c r="K22" s="1"/>
    </row>
    <row r="23" spans="1:19" ht="16.5" thickBot="1" x14ac:dyDescent="0.3">
      <c r="A23" s="28" t="s">
        <v>30</v>
      </c>
      <c r="B23" s="102">
        <v>3</v>
      </c>
      <c r="C23" s="103"/>
      <c r="D23" s="103"/>
      <c r="E23" s="104"/>
      <c r="F23" s="29"/>
      <c r="G23" s="43"/>
      <c r="H23" s="43"/>
      <c r="I23" s="29"/>
      <c r="J23" s="43"/>
      <c r="K23" s="1"/>
      <c r="L23" s="36"/>
      <c r="M23" s="37"/>
      <c r="N23" s="37"/>
      <c r="O23" s="37"/>
      <c r="P23" s="37"/>
      <c r="Q23" s="37"/>
      <c r="R23" s="37"/>
      <c r="S23" s="37"/>
    </row>
    <row r="24" spans="1:19" ht="16.5" thickBot="1" x14ac:dyDescent="0.3">
      <c r="A24" s="30" t="s">
        <v>20</v>
      </c>
      <c r="B24" s="106">
        <f>SUM(B5:E20)</f>
        <v>260</v>
      </c>
      <c r="C24" s="107"/>
      <c r="D24" s="107"/>
      <c r="E24" s="108"/>
      <c r="F24" s="31"/>
      <c r="G24" s="44"/>
      <c r="H24" s="32">
        <f>SUM(H5:H23)</f>
        <v>96</v>
      </c>
      <c r="I24" s="33"/>
      <c r="J24" s="74">
        <f>B24+H24</f>
        <v>356</v>
      </c>
      <c r="K24" s="1"/>
      <c r="O24" s="37"/>
      <c r="P24" s="37"/>
      <c r="Q24" s="37"/>
      <c r="R24" s="37"/>
      <c r="S24" s="38"/>
    </row>
    <row r="25" spans="1:19" ht="13.2" customHeight="1" thickBot="1" x14ac:dyDescent="0.35">
      <c r="J25" s="85" t="s">
        <v>93</v>
      </c>
      <c r="K25" s="1"/>
    </row>
    <row r="26" spans="1:19" ht="30" customHeight="1" thickBot="1" x14ac:dyDescent="0.3">
      <c r="A26" s="1"/>
      <c r="B26" s="1"/>
      <c r="C26" s="109" t="s">
        <v>29</v>
      </c>
      <c r="D26" s="110"/>
      <c r="E26" s="110"/>
      <c r="F26" s="110"/>
      <c r="G26" s="110"/>
      <c r="H26" s="110"/>
      <c r="I26" s="61"/>
      <c r="J26" s="45">
        <f>ROUNDDOWN(17/3-5*$J$24/600,1)</f>
        <v>2.7</v>
      </c>
      <c r="K26" s="1"/>
    </row>
    <row r="27" spans="1:19" ht="17.25" customHeight="1" x14ac:dyDescent="0.3">
      <c r="A27" s="1"/>
      <c r="B27" s="1"/>
      <c r="C27" s="64"/>
      <c r="D27" s="64"/>
      <c r="E27" s="64"/>
      <c r="F27" s="64"/>
      <c r="G27" s="64"/>
      <c r="H27" s="64"/>
      <c r="I27" s="65"/>
      <c r="J27" s="66"/>
      <c r="K27" s="1"/>
    </row>
    <row r="28" spans="1:19" ht="18" x14ac:dyDescent="0.3">
      <c r="A28" s="27" t="s">
        <v>21</v>
      </c>
      <c r="B28" s="19"/>
      <c r="C28" s="19"/>
      <c r="D28" s="19"/>
      <c r="I28" s="1"/>
      <c r="J28" s="1"/>
      <c r="K28" s="1"/>
    </row>
    <row r="29" spans="1:19" ht="15.6" x14ac:dyDescent="0.3">
      <c r="A29" s="21" t="s">
        <v>22</v>
      </c>
      <c r="B29" s="22" t="s">
        <v>44</v>
      </c>
      <c r="C29" s="23"/>
      <c r="D29" s="23"/>
      <c r="E29" s="23"/>
      <c r="F29" s="23"/>
      <c r="G29" s="23"/>
      <c r="H29" s="23"/>
      <c r="I29" s="47"/>
      <c r="J29" s="47"/>
    </row>
    <row r="30" spans="1:19" ht="15.6" x14ac:dyDescent="0.3">
      <c r="A30" s="21"/>
      <c r="B30" s="24" t="s">
        <v>19</v>
      </c>
      <c r="C30" s="23"/>
      <c r="D30" s="23"/>
      <c r="E30" s="23"/>
      <c r="F30" s="23"/>
      <c r="G30" s="23"/>
      <c r="H30" s="23"/>
      <c r="I30" s="47"/>
      <c r="J30" s="47"/>
    </row>
    <row r="31" spans="1:19" ht="15.6" x14ac:dyDescent="0.3">
      <c r="A31" s="21"/>
      <c r="B31" s="24" t="s">
        <v>68</v>
      </c>
      <c r="C31" s="23"/>
      <c r="D31" s="23"/>
      <c r="E31" s="23"/>
      <c r="F31" s="23"/>
      <c r="G31" s="23"/>
      <c r="H31" s="23"/>
      <c r="I31" s="47"/>
      <c r="J31" s="47"/>
    </row>
    <row r="32" spans="1:19" ht="15.6" x14ac:dyDescent="0.3">
      <c r="A32" s="21"/>
      <c r="B32" s="24" t="s">
        <v>42</v>
      </c>
      <c r="C32" s="23"/>
      <c r="D32" s="23"/>
      <c r="E32" s="23"/>
      <c r="F32" s="23"/>
      <c r="G32" s="23"/>
      <c r="H32" s="23"/>
      <c r="I32" s="47"/>
      <c r="J32" s="47"/>
    </row>
    <row r="33" spans="1:12" ht="15.6" x14ac:dyDescent="0.3">
      <c r="A33" s="97" t="s">
        <v>109</v>
      </c>
      <c r="B33" s="113" t="s">
        <v>117</v>
      </c>
      <c r="C33" s="113"/>
      <c r="D33" s="113"/>
      <c r="E33" s="113"/>
      <c r="F33" s="113"/>
      <c r="G33" s="113"/>
      <c r="H33" s="113"/>
      <c r="I33" s="113"/>
      <c r="J33" s="113"/>
    </row>
    <row r="34" spans="1:12" ht="15.6" x14ac:dyDescent="0.3">
      <c r="A34" s="25" t="s">
        <v>26</v>
      </c>
      <c r="B34" s="26" t="s">
        <v>45</v>
      </c>
      <c r="C34" s="26"/>
      <c r="D34" s="26"/>
      <c r="E34" s="26"/>
      <c r="F34" s="26"/>
      <c r="G34" s="26"/>
      <c r="H34" s="26"/>
      <c r="I34" s="63"/>
      <c r="J34" s="63"/>
    </row>
    <row r="35" spans="1:12" ht="15.6" x14ac:dyDescent="0.3">
      <c r="A35" s="26"/>
      <c r="B35" s="26" t="s">
        <v>78</v>
      </c>
      <c r="C35" s="26"/>
      <c r="D35" s="26"/>
      <c r="E35" s="26"/>
      <c r="F35" s="26"/>
      <c r="G35" s="26"/>
      <c r="H35" s="26"/>
      <c r="I35" s="63"/>
      <c r="J35" s="63"/>
    </row>
    <row r="36" spans="1:12" ht="15.6" x14ac:dyDescent="0.3">
      <c r="A36" s="75" t="s">
        <v>23</v>
      </c>
      <c r="B36" s="76"/>
      <c r="C36" s="76"/>
      <c r="D36" s="76"/>
      <c r="E36" s="76"/>
      <c r="F36" s="76"/>
      <c r="G36" s="76"/>
      <c r="H36" s="76"/>
      <c r="I36" s="77"/>
      <c r="J36" s="77"/>
    </row>
    <row r="37" spans="1:12" ht="15.6" x14ac:dyDescent="0.3">
      <c r="A37" s="75" t="s">
        <v>27</v>
      </c>
      <c r="B37" s="76" t="s">
        <v>36</v>
      </c>
      <c r="C37" s="76"/>
      <c r="D37" s="76"/>
      <c r="E37" s="76"/>
      <c r="F37" s="76"/>
      <c r="G37" s="76"/>
      <c r="H37" s="76"/>
      <c r="I37" s="77"/>
      <c r="J37" s="77"/>
    </row>
    <row r="38" spans="1:12" ht="15.6" x14ac:dyDescent="0.3">
      <c r="A38" s="78" t="s">
        <v>33</v>
      </c>
      <c r="B38" s="77"/>
      <c r="C38" s="77"/>
      <c r="D38" s="77"/>
      <c r="E38" s="77"/>
      <c r="F38" s="77"/>
      <c r="G38" s="77"/>
      <c r="H38" s="77"/>
      <c r="I38" s="77"/>
      <c r="J38" s="77"/>
    </row>
    <row r="39" spans="1:12" ht="15.75" customHeight="1" x14ac:dyDescent="0.3">
      <c r="A39" s="79" t="s">
        <v>28</v>
      </c>
      <c r="B39" s="105" t="s">
        <v>69</v>
      </c>
      <c r="C39" s="105"/>
      <c r="D39" s="105"/>
      <c r="E39" s="105"/>
      <c r="F39" s="105"/>
      <c r="G39" s="105"/>
      <c r="H39" s="105"/>
      <c r="I39" s="105"/>
      <c r="J39" s="105"/>
    </row>
    <row r="40" spans="1:12" ht="15.75" customHeight="1" x14ac:dyDescent="0.3">
      <c r="A40" s="79"/>
      <c r="B40" s="111" t="s">
        <v>70</v>
      </c>
      <c r="C40" s="111"/>
      <c r="D40" s="111"/>
      <c r="E40" s="111"/>
      <c r="F40" s="111"/>
      <c r="G40" s="111"/>
      <c r="H40" s="111"/>
      <c r="I40" s="111"/>
      <c r="J40" s="111"/>
    </row>
    <row r="41" spans="1:12" ht="15.6" x14ac:dyDescent="0.3">
      <c r="A41" s="77"/>
      <c r="B41" s="78" t="s">
        <v>24</v>
      </c>
      <c r="C41" s="80"/>
      <c r="D41" s="80"/>
      <c r="E41" s="80"/>
      <c r="F41" s="80"/>
      <c r="G41" s="80"/>
      <c r="H41" s="80"/>
      <c r="I41" s="77"/>
      <c r="J41" s="77"/>
    </row>
    <row r="42" spans="1:12" ht="15.6" x14ac:dyDescent="0.3">
      <c r="A42" s="79"/>
      <c r="B42" s="76" t="s">
        <v>66</v>
      </c>
      <c r="C42" s="76"/>
      <c r="D42" s="76"/>
      <c r="E42" s="76"/>
      <c r="F42" s="76"/>
      <c r="G42" s="76"/>
      <c r="H42" s="76"/>
      <c r="I42" s="77"/>
      <c r="J42" s="77"/>
    </row>
    <row r="43" spans="1:12" ht="15.6" x14ac:dyDescent="0.3">
      <c r="A43" s="79"/>
      <c r="B43" s="76" t="s">
        <v>87</v>
      </c>
      <c r="C43" s="76"/>
      <c r="D43" s="76"/>
      <c r="E43" s="76"/>
      <c r="F43" s="76"/>
      <c r="G43" s="76"/>
      <c r="H43" s="76"/>
      <c r="I43" s="77"/>
      <c r="J43" s="77"/>
    </row>
    <row r="44" spans="1:12" ht="15.6" x14ac:dyDescent="0.3">
      <c r="A44" s="79"/>
      <c r="B44" s="78" t="s">
        <v>24</v>
      </c>
      <c r="C44" s="77"/>
      <c r="D44" s="77"/>
      <c r="E44" s="77"/>
      <c r="F44" s="77"/>
      <c r="G44" s="77"/>
      <c r="H44" s="77"/>
      <c r="I44" s="77"/>
      <c r="J44" s="77"/>
    </row>
    <row r="45" spans="1:12" ht="15.75" customHeight="1" x14ac:dyDescent="0.3">
      <c r="A45" s="79"/>
      <c r="B45" s="112" t="s">
        <v>67</v>
      </c>
      <c r="C45" s="112"/>
      <c r="D45" s="112"/>
      <c r="E45" s="112"/>
      <c r="F45" s="112"/>
      <c r="G45" s="112"/>
      <c r="H45" s="112"/>
      <c r="I45" s="112"/>
      <c r="J45" s="112"/>
      <c r="K45" s="62"/>
      <c r="L45" s="62"/>
    </row>
    <row r="46" spans="1:12" ht="15.75" customHeight="1" x14ac:dyDescent="0.3">
      <c r="A46" s="79"/>
      <c r="B46" s="105" t="s">
        <v>88</v>
      </c>
      <c r="C46" s="105"/>
      <c r="D46" s="105"/>
      <c r="E46" s="105"/>
      <c r="F46" s="105"/>
      <c r="G46" s="105"/>
      <c r="H46" s="105"/>
      <c r="I46" s="105"/>
      <c r="J46" s="105"/>
    </row>
  </sheetData>
  <mergeCells count="13">
    <mergeCell ref="A1:E1"/>
    <mergeCell ref="A3:J3"/>
    <mergeCell ref="A9:J9"/>
    <mergeCell ref="D20:E20"/>
    <mergeCell ref="B22:E22"/>
    <mergeCell ref="B45:J45"/>
    <mergeCell ref="B46:J46"/>
    <mergeCell ref="B23:E23"/>
    <mergeCell ref="B24:E24"/>
    <mergeCell ref="C26:H26"/>
    <mergeCell ref="B39:J39"/>
    <mergeCell ref="B40:J40"/>
    <mergeCell ref="B33:J33"/>
  </mergeCells>
  <pageMargins left="0.39370078740157483" right="0.39370078740157483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S45"/>
  <sheetViews>
    <sheetView topLeftCell="A12" zoomScale="110" zoomScaleNormal="110" workbookViewId="0">
      <selection activeCell="B33" sqref="B33"/>
    </sheetView>
  </sheetViews>
  <sheetFormatPr baseColWidth="10" defaultRowHeight="14.4" x14ac:dyDescent="0.3"/>
  <cols>
    <col min="1" max="1" width="27.5546875" customWidth="1"/>
    <col min="2" max="5" width="6.6640625" customWidth="1"/>
    <col min="6" max="6" width="1" customWidth="1"/>
    <col min="7" max="8" width="6.6640625" customWidth="1"/>
    <col min="9" max="9" width="1.109375" customWidth="1"/>
    <col min="10" max="10" width="21" customWidth="1"/>
    <col min="11" max="11" width="16" customWidth="1"/>
    <col min="12" max="12" width="0.6640625" customWidth="1"/>
    <col min="19" max="19" width="26.88671875" customWidth="1"/>
  </cols>
  <sheetData>
    <row r="1" spans="1:11" ht="23.25" x14ac:dyDescent="0.25">
      <c r="A1" s="114" t="s">
        <v>32</v>
      </c>
      <c r="B1" s="114"/>
      <c r="C1" s="114"/>
      <c r="D1" s="114"/>
      <c r="E1" s="114"/>
    </row>
    <row r="2" spans="1:11" ht="11.25" customHeight="1" x14ac:dyDescent="0.25">
      <c r="A2" s="56"/>
      <c r="B2" s="56"/>
      <c r="C2" s="56"/>
      <c r="D2" s="56"/>
      <c r="E2" s="56"/>
    </row>
    <row r="3" spans="1:11" ht="15.6" x14ac:dyDescent="0.3">
      <c r="A3" s="115" t="s">
        <v>34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1" ht="29.25" customHeight="1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3"/>
      <c r="G4" s="3" t="s">
        <v>5</v>
      </c>
      <c r="H4" s="3" t="s">
        <v>6</v>
      </c>
      <c r="I4" s="13"/>
      <c r="J4" s="4" t="s">
        <v>35</v>
      </c>
      <c r="K4" s="1"/>
    </row>
    <row r="5" spans="1:11" ht="15.75" x14ac:dyDescent="0.25">
      <c r="A5" s="5" t="s">
        <v>7</v>
      </c>
      <c r="B5" s="6"/>
      <c r="C5" s="14">
        <v>11</v>
      </c>
      <c r="D5" s="14">
        <v>14</v>
      </c>
      <c r="E5" s="14">
        <v>8</v>
      </c>
      <c r="F5" s="7"/>
      <c r="G5" s="14">
        <v>8</v>
      </c>
      <c r="H5" s="18">
        <f>G5*3</f>
        <v>24</v>
      </c>
      <c r="I5" s="7"/>
      <c r="J5" s="73">
        <f>(H5+E5+D5+C5+B5)/(3+ COUNTA(B5:E5))</f>
        <v>9.5</v>
      </c>
      <c r="K5" s="1"/>
    </row>
    <row r="6" spans="1:11" ht="15.75" x14ac:dyDescent="0.25">
      <c r="A6" s="5" t="s">
        <v>8</v>
      </c>
      <c r="B6" s="6"/>
      <c r="C6" s="14">
        <v>7</v>
      </c>
      <c r="D6" s="14">
        <v>9</v>
      </c>
      <c r="E6" s="34">
        <v>4</v>
      </c>
      <c r="F6" s="7"/>
      <c r="G6" s="14">
        <v>6</v>
      </c>
      <c r="H6" s="18">
        <f t="shared" ref="H6:H8" si="0">G6*3</f>
        <v>18</v>
      </c>
      <c r="I6" s="7"/>
      <c r="J6" s="73">
        <f t="shared" ref="J6:J8" si="1">(H6+E6+D6+C6+B6)/(3+ COUNTA(B6:E6))</f>
        <v>6.333333333333333</v>
      </c>
      <c r="K6" s="1"/>
    </row>
    <row r="7" spans="1:11" ht="15.75" x14ac:dyDescent="0.25">
      <c r="A7" s="5" t="s">
        <v>9</v>
      </c>
      <c r="B7" s="6"/>
      <c r="C7" s="14">
        <v>7</v>
      </c>
      <c r="D7" s="14">
        <v>9</v>
      </c>
      <c r="E7" s="14"/>
      <c r="F7" s="7"/>
      <c r="G7" s="14">
        <v>8</v>
      </c>
      <c r="H7" s="18">
        <f t="shared" si="0"/>
        <v>24</v>
      </c>
      <c r="I7" s="7"/>
      <c r="J7" s="73">
        <f t="shared" si="1"/>
        <v>8</v>
      </c>
      <c r="K7" s="1"/>
    </row>
    <row r="8" spans="1:11" ht="15.75" x14ac:dyDescent="0.25">
      <c r="A8" s="8" t="s">
        <v>13</v>
      </c>
      <c r="B8" s="9"/>
      <c r="C8" s="20"/>
      <c r="D8" s="20">
        <v>12</v>
      </c>
      <c r="E8" s="20">
        <v>11</v>
      </c>
      <c r="F8" s="12"/>
      <c r="G8" s="20">
        <v>10</v>
      </c>
      <c r="H8" s="18">
        <f t="shared" si="0"/>
        <v>30</v>
      </c>
      <c r="I8" s="12"/>
      <c r="J8" s="73">
        <f t="shared" si="1"/>
        <v>10.6</v>
      </c>
      <c r="K8" s="1"/>
    </row>
    <row r="9" spans="1:11" ht="15" customHeight="1" x14ac:dyDescent="0.25">
      <c r="A9" s="116"/>
      <c r="B9" s="117"/>
      <c r="C9" s="117"/>
      <c r="D9" s="117"/>
      <c r="E9" s="117"/>
      <c r="F9" s="117"/>
      <c r="G9" s="117"/>
      <c r="H9" s="117"/>
      <c r="I9" s="117"/>
      <c r="J9" s="118"/>
      <c r="K9" s="1"/>
    </row>
    <row r="10" spans="1:11" ht="15.75" x14ac:dyDescent="0.25">
      <c r="A10" s="10" t="s">
        <v>10</v>
      </c>
      <c r="B10" s="40"/>
      <c r="C10" s="40"/>
      <c r="D10" s="15">
        <v>7</v>
      </c>
      <c r="E10" s="15">
        <v>12</v>
      </c>
      <c r="F10" s="11"/>
      <c r="G10" s="40"/>
      <c r="H10" s="40"/>
      <c r="I10" s="11"/>
      <c r="J10" s="73">
        <f>(E10+D10+C10+B10)/(COUNTA(B10:E10))</f>
        <v>9.5</v>
      </c>
      <c r="K10" s="1"/>
    </row>
    <row r="11" spans="1:11" ht="15.75" x14ac:dyDescent="0.25">
      <c r="A11" s="5" t="s">
        <v>11</v>
      </c>
      <c r="B11" s="14">
        <v>6</v>
      </c>
      <c r="C11" s="14">
        <v>7</v>
      </c>
      <c r="D11" s="41"/>
      <c r="E11" s="41"/>
      <c r="F11" s="7"/>
      <c r="G11" s="41"/>
      <c r="H11" s="41"/>
      <c r="I11" s="7"/>
      <c r="J11" s="73">
        <f t="shared" ref="J11:J19" si="2">(E11+D11+C11+B11)/(COUNTA(B11:E11))</f>
        <v>6.5</v>
      </c>
      <c r="K11" s="1"/>
    </row>
    <row r="12" spans="1:11" ht="15.75" x14ac:dyDescent="0.25">
      <c r="A12" s="5" t="s">
        <v>12</v>
      </c>
      <c r="B12" s="41"/>
      <c r="C12" s="41"/>
      <c r="D12" s="14">
        <v>11</v>
      </c>
      <c r="E12" s="14"/>
      <c r="F12" s="7"/>
      <c r="G12" s="41"/>
      <c r="H12" s="41"/>
      <c r="I12" s="7"/>
      <c r="J12" s="73">
        <f t="shared" si="2"/>
        <v>11</v>
      </c>
      <c r="K12" s="1"/>
    </row>
    <row r="13" spans="1:11" ht="15.75" x14ac:dyDescent="0.25">
      <c r="A13" s="5" t="s">
        <v>14</v>
      </c>
      <c r="B13" s="6"/>
      <c r="C13" s="14"/>
      <c r="D13" s="14">
        <v>12</v>
      </c>
      <c r="E13" s="14">
        <v>12</v>
      </c>
      <c r="F13" s="7"/>
      <c r="G13" s="41"/>
      <c r="H13" s="41"/>
      <c r="I13" s="7"/>
      <c r="J13" s="73">
        <f t="shared" si="2"/>
        <v>12</v>
      </c>
      <c r="K13" s="1"/>
    </row>
    <row r="14" spans="1:11" ht="15.75" x14ac:dyDescent="0.25">
      <c r="A14" s="5" t="s">
        <v>15</v>
      </c>
      <c r="B14" s="6"/>
      <c r="C14" s="14">
        <v>11</v>
      </c>
      <c r="D14" s="14">
        <v>11</v>
      </c>
      <c r="E14" s="14"/>
      <c r="F14" s="7"/>
      <c r="G14" s="41"/>
      <c r="H14" s="41"/>
      <c r="I14" s="7"/>
      <c r="J14" s="73">
        <f t="shared" si="2"/>
        <v>11</v>
      </c>
      <c r="K14" s="1"/>
    </row>
    <row r="15" spans="1:11" ht="15.75" x14ac:dyDescent="0.25">
      <c r="A15" s="5" t="s">
        <v>16</v>
      </c>
      <c r="B15" s="41"/>
      <c r="C15" s="41"/>
      <c r="D15" s="14">
        <v>9</v>
      </c>
      <c r="E15" s="14">
        <v>9</v>
      </c>
      <c r="F15" s="7"/>
      <c r="G15" s="41"/>
      <c r="H15" s="41"/>
      <c r="I15" s="7"/>
      <c r="J15" s="73">
        <f t="shared" si="2"/>
        <v>9</v>
      </c>
      <c r="K15" s="1"/>
    </row>
    <row r="16" spans="1:11" ht="15" customHeight="1" x14ac:dyDescent="0.25">
      <c r="A16" s="5" t="s">
        <v>17</v>
      </c>
      <c r="B16" s="41"/>
      <c r="C16" s="41"/>
      <c r="D16" s="14">
        <v>9</v>
      </c>
      <c r="E16" s="14">
        <v>9</v>
      </c>
      <c r="F16" s="7"/>
      <c r="G16" s="41"/>
      <c r="H16" s="41"/>
      <c r="I16" s="7"/>
      <c r="J16" s="73">
        <f t="shared" si="2"/>
        <v>9</v>
      </c>
      <c r="K16" s="1"/>
    </row>
    <row r="17" spans="1:19" ht="15.75" customHeight="1" x14ac:dyDescent="0.25">
      <c r="A17" s="5" t="s">
        <v>18</v>
      </c>
      <c r="B17" s="41"/>
      <c r="C17" s="41"/>
      <c r="D17" s="14">
        <v>8</v>
      </c>
      <c r="E17" s="14">
        <v>9</v>
      </c>
      <c r="F17" s="7"/>
      <c r="G17" s="41"/>
      <c r="H17" s="41"/>
      <c r="I17" s="7"/>
      <c r="J17" s="73">
        <f t="shared" si="2"/>
        <v>8.5</v>
      </c>
      <c r="K17" s="1"/>
    </row>
    <row r="18" spans="1:19" ht="15.75" x14ac:dyDescent="0.25">
      <c r="A18" s="5" t="s">
        <v>25</v>
      </c>
      <c r="B18" s="14">
        <v>8</v>
      </c>
      <c r="C18" s="14">
        <v>9</v>
      </c>
      <c r="D18" s="41"/>
      <c r="E18" s="41"/>
      <c r="F18" s="7"/>
      <c r="G18" s="41"/>
      <c r="H18" s="41"/>
      <c r="I18" s="7"/>
      <c r="J18" s="73">
        <f t="shared" si="2"/>
        <v>8.5</v>
      </c>
      <c r="K18" s="1"/>
    </row>
    <row r="19" spans="1:19" ht="15.75" x14ac:dyDescent="0.25">
      <c r="A19" s="8" t="s">
        <v>19</v>
      </c>
      <c r="B19" s="42"/>
      <c r="C19" s="42"/>
      <c r="D19" s="119">
        <v>11</v>
      </c>
      <c r="E19" s="119"/>
      <c r="F19" s="12"/>
      <c r="G19" s="42"/>
      <c r="H19" s="42"/>
      <c r="I19" s="12"/>
      <c r="J19" s="73">
        <f t="shared" si="2"/>
        <v>11</v>
      </c>
      <c r="K19" s="1"/>
    </row>
    <row r="20" spans="1:19" ht="15.75" customHeight="1" x14ac:dyDescent="0.25">
      <c r="A20" s="35"/>
      <c r="B20" s="16"/>
      <c r="C20" s="16"/>
      <c r="D20" s="16"/>
      <c r="E20" s="16"/>
      <c r="F20" s="16"/>
      <c r="G20" s="16"/>
      <c r="H20" s="16"/>
      <c r="I20" s="16"/>
      <c r="J20" s="17"/>
      <c r="K20" s="1"/>
    </row>
    <row r="21" spans="1:19" ht="15.75" customHeight="1" x14ac:dyDescent="0.25">
      <c r="A21" s="10" t="s">
        <v>31</v>
      </c>
      <c r="B21" s="120">
        <v>25</v>
      </c>
      <c r="C21" s="121"/>
      <c r="D21" s="121"/>
      <c r="E21" s="122"/>
      <c r="F21" s="11"/>
      <c r="G21" s="40"/>
      <c r="H21" s="40"/>
      <c r="I21" s="11"/>
      <c r="J21" s="40"/>
      <c r="K21" s="1"/>
    </row>
    <row r="22" spans="1:19" ht="16.5" thickBot="1" x14ac:dyDescent="0.3">
      <c r="A22" s="28" t="s">
        <v>30</v>
      </c>
      <c r="B22" s="102">
        <v>3</v>
      </c>
      <c r="C22" s="103"/>
      <c r="D22" s="103"/>
      <c r="E22" s="104"/>
      <c r="F22" s="29"/>
      <c r="G22" s="43"/>
      <c r="H22" s="43"/>
      <c r="I22" s="29"/>
      <c r="J22" s="43"/>
      <c r="K22" s="1"/>
      <c r="L22" s="36"/>
      <c r="M22" s="37"/>
      <c r="N22" s="37"/>
      <c r="O22" s="37"/>
      <c r="P22" s="37"/>
      <c r="Q22" s="37"/>
      <c r="R22" s="37"/>
      <c r="S22" s="37"/>
    </row>
    <row r="23" spans="1:19" ht="16.2" thickBot="1" x14ac:dyDescent="0.35">
      <c r="A23" s="30" t="s">
        <v>20</v>
      </c>
      <c r="B23" s="106">
        <f>SUM(B5:E19)</f>
        <v>262</v>
      </c>
      <c r="C23" s="107"/>
      <c r="D23" s="107"/>
      <c r="E23" s="108"/>
      <c r="F23" s="31"/>
      <c r="G23" s="44"/>
      <c r="H23" s="32">
        <f>SUM(H5:H22)</f>
        <v>96</v>
      </c>
      <c r="I23" s="33"/>
      <c r="J23" s="74">
        <f>B23+H23</f>
        <v>358</v>
      </c>
      <c r="K23" s="1"/>
      <c r="O23" s="37"/>
      <c r="P23" s="37"/>
      <c r="Q23" s="37"/>
      <c r="R23" s="37"/>
      <c r="S23" s="38"/>
    </row>
    <row r="24" spans="1:19" ht="13.95" customHeight="1" thickBot="1" x14ac:dyDescent="0.35">
      <c r="J24" s="85" t="s">
        <v>93</v>
      </c>
      <c r="K24" s="1"/>
    </row>
    <row r="25" spans="1:19" ht="30" customHeight="1" thickBot="1" x14ac:dyDescent="0.35">
      <c r="A25" s="1"/>
      <c r="B25" s="1"/>
      <c r="C25" s="109" t="s">
        <v>29</v>
      </c>
      <c r="D25" s="110"/>
      <c r="E25" s="110"/>
      <c r="F25" s="110"/>
      <c r="G25" s="110"/>
      <c r="H25" s="110"/>
      <c r="I25" s="61"/>
      <c r="J25" s="45">
        <f>ROUNDDOWN(17/3-5*$J$23/600,1)</f>
        <v>2.6</v>
      </c>
      <c r="K25" s="1"/>
    </row>
    <row r="26" spans="1:19" ht="12.75" customHeight="1" x14ac:dyDescent="0.3">
      <c r="A26" s="1"/>
      <c r="B26" s="1"/>
      <c r="C26" s="64"/>
      <c r="D26" s="64"/>
      <c r="E26" s="64"/>
      <c r="F26" s="64"/>
      <c r="G26" s="64"/>
      <c r="H26" s="64"/>
      <c r="I26" s="65"/>
      <c r="J26" s="66"/>
      <c r="K26" s="1"/>
    </row>
    <row r="27" spans="1:19" ht="18" x14ac:dyDescent="0.3">
      <c r="A27" s="27" t="s">
        <v>21</v>
      </c>
      <c r="B27" s="19"/>
      <c r="C27" s="19"/>
      <c r="D27" s="19"/>
      <c r="I27" s="1"/>
      <c r="J27" s="1"/>
      <c r="K27" s="1"/>
    </row>
    <row r="28" spans="1:19" ht="15.6" x14ac:dyDescent="0.3">
      <c r="A28" s="21" t="s">
        <v>22</v>
      </c>
      <c r="B28" s="22" t="s">
        <v>44</v>
      </c>
      <c r="C28" s="23"/>
      <c r="D28" s="23"/>
      <c r="E28" s="23"/>
      <c r="F28" s="23"/>
      <c r="G28" s="23"/>
      <c r="H28" s="23"/>
      <c r="I28" s="47"/>
      <c r="J28" s="47"/>
    </row>
    <row r="29" spans="1:19" ht="15.6" x14ac:dyDescent="0.3">
      <c r="A29" s="21"/>
      <c r="B29" s="24" t="s">
        <v>19</v>
      </c>
      <c r="C29" s="23"/>
      <c r="D29" s="23"/>
      <c r="E29" s="23"/>
      <c r="F29" s="23"/>
      <c r="G29" s="23"/>
      <c r="H29" s="23"/>
      <c r="I29" s="47"/>
      <c r="J29" s="47"/>
    </row>
    <row r="30" spans="1:19" ht="15.6" x14ac:dyDescent="0.3">
      <c r="A30" s="21"/>
      <c r="B30" s="24" t="s">
        <v>68</v>
      </c>
      <c r="C30" s="23"/>
      <c r="D30" s="23"/>
      <c r="E30" s="23"/>
      <c r="F30" s="23"/>
      <c r="G30" s="23"/>
      <c r="H30" s="23"/>
      <c r="I30" s="47"/>
      <c r="J30" s="47"/>
    </row>
    <row r="31" spans="1:19" ht="15.6" x14ac:dyDescent="0.3">
      <c r="A31" s="21"/>
      <c r="B31" s="24" t="s">
        <v>43</v>
      </c>
      <c r="C31" s="23"/>
      <c r="D31" s="23"/>
      <c r="E31" s="23"/>
      <c r="F31" s="23"/>
      <c r="G31" s="23"/>
      <c r="H31" s="23"/>
      <c r="I31" s="47"/>
      <c r="J31" s="47"/>
    </row>
    <row r="32" spans="1:19" ht="15.6" x14ac:dyDescent="0.3">
      <c r="A32" s="97" t="s">
        <v>109</v>
      </c>
      <c r="B32" s="113" t="s">
        <v>117</v>
      </c>
      <c r="C32" s="113"/>
      <c r="D32" s="113"/>
      <c r="E32" s="113"/>
      <c r="F32" s="113"/>
      <c r="G32" s="113"/>
      <c r="H32" s="113"/>
      <c r="I32" s="113"/>
      <c r="J32" s="113"/>
    </row>
    <row r="33" spans="1:12" ht="15.6" x14ac:dyDescent="0.3">
      <c r="A33" s="25" t="s">
        <v>26</v>
      </c>
      <c r="B33" s="26" t="s">
        <v>45</v>
      </c>
      <c r="C33" s="26"/>
      <c r="D33" s="26"/>
      <c r="E33" s="26"/>
      <c r="F33" s="26"/>
      <c r="G33" s="26"/>
      <c r="H33" s="26"/>
      <c r="I33" s="63"/>
      <c r="J33" s="63"/>
    </row>
    <row r="34" spans="1:12" ht="15.6" x14ac:dyDescent="0.3">
      <c r="A34" s="26"/>
      <c r="B34" s="26" t="s">
        <v>65</v>
      </c>
      <c r="C34" s="26"/>
      <c r="D34" s="26"/>
      <c r="E34" s="26"/>
      <c r="F34" s="26"/>
      <c r="G34" s="26"/>
      <c r="H34" s="26"/>
      <c r="I34" s="63"/>
      <c r="J34" s="63"/>
    </row>
    <row r="35" spans="1:12" ht="15.6" x14ac:dyDescent="0.3">
      <c r="A35" s="75" t="s">
        <v>23</v>
      </c>
      <c r="B35" s="76"/>
      <c r="C35" s="76"/>
      <c r="D35" s="76"/>
      <c r="E35" s="76"/>
      <c r="F35" s="76"/>
      <c r="G35" s="76"/>
      <c r="H35" s="76"/>
      <c r="I35" s="77"/>
      <c r="J35" s="77"/>
    </row>
    <row r="36" spans="1:12" ht="15.6" x14ac:dyDescent="0.3">
      <c r="A36" s="75" t="s">
        <v>27</v>
      </c>
      <c r="B36" s="76" t="s">
        <v>36</v>
      </c>
      <c r="C36" s="76"/>
      <c r="D36" s="76"/>
      <c r="E36" s="76"/>
      <c r="F36" s="76"/>
      <c r="G36" s="76"/>
      <c r="H36" s="76"/>
      <c r="I36" s="77"/>
      <c r="J36" s="77"/>
    </row>
    <row r="37" spans="1:12" ht="15.6" x14ac:dyDescent="0.3">
      <c r="A37" s="78" t="s">
        <v>33</v>
      </c>
      <c r="B37" s="77"/>
      <c r="C37" s="77"/>
      <c r="D37" s="77"/>
      <c r="E37" s="77"/>
      <c r="F37" s="77"/>
      <c r="G37" s="77"/>
      <c r="H37" s="77"/>
      <c r="I37" s="77"/>
      <c r="J37" s="77"/>
    </row>
    <row r="38" spans="1:12" ht="15.75" customHeight="1" x14ac:dyDescent="0.3">
      <c r="A38" s="79" t="s">
        <v>28</v>
      </c>
      <c r="B38" s="105" t="s">
        <v>69</v>
      </c>
      <c r="C38" s="105"/>
      <c r="D38" s="105"/>
      <c r="E38" s="105"/>
      <c r="F38" s="105"/>
      <c r="G38" s="105"/>
      <c r="H38" s="105"/>
      <c r="I38" s="105"/>
      <c r="J38" s="105"/>
    </row>
    <row r="39" spans="1:12" ht="15.75" customHeight="1" x14ac:dyDescent="0.3">
      <c r="A39" s="79"/>
      <c r="B39" s="111" t="s">
        <v>70</v>
      </c>
      <c r="C39" s="111"/>
      <c r="D39" s="111"/>
      <c r="E39" s="111"/>
      <c r="F39" s="111"/>
      <c r="G39" s="111"/>
      <c r="H39" s="111"/>
      <c r="I39" s="111"/>
      <c r="J39" s="111"/>
    </row>
    <row r="40" spans="1:12" ht="15.6" x14ac:dyDescent="0.3">
      <c r="A40" s="77"/>
      <c r="B40" s="78" t="s">
        <v>24</v>
      </c>
      <c r="C40" s="80"/>
      <c r="D40" s="80"/>
      <c r="E40" s="80"/>
      <c r="F40" s="80"/>
      <c r="G40" s="80"/>
      <c r="H40" s="80"/>
      <c r="I40" s="77"/>
      <c r="J40" s="77"/>
    </row>
    <row r="41" spans="1:12" ht="15.6" x14ac:dyDescent="0.3">
      <c r="A41" s="79"/>
      <c r="B41" s="76" t="s">
        <v>66</v>
      </c>
      <c r="C41" s="76"/>
      <c r="D41" s="76"/>
      <c r="E41" s="76"/>
      <c r="F41" s="76"/>
      <c r="G41" s="76"/>
      <c r="H41" s="76"/>
      <c r="I41" s="77"/>
      <c r="J41" s="77"/>
    </row>
    <row r="42" spans="1:12" ht="15.6" x14ac:dyDescent="0.3">
      <c r="A42" s="79"/>
      <c r="B42" s="76" t="s">
        <v>87</v>
      </c>
      <c r="C42" s="76"/>
      <c r="D42" s="76"/>
      <c r="E42" s="76"/>
      <c r="F42" s="76"/>
      <c r="G42" s="76"/>
      <c r="H42" s="76"/>
      <c r="I42" s="77"/>
      <c r="J42" s="77"/>
    </row>
    <row r="43" spans="1:12" ht="15.6" x14ac:dyDescent="0.3">
      <c r="A43" s="79"/>
      <c r="B43" s="78" t="s">
        <v>24</v>
      </c>
      <c r="C43" s="77"/>
      <c r="D43" s="77"/>
      <c r="E43" s="77"/>
      <c r="F43" s="77"/>
      <c r="G43" s="77"/>
      <c r="H43" s="77"/>
      <c r="I43" s="77"/>
      <c r="J43" s="77"/>
    </row>
    <row r="44" spans="1:12" ht="15.75" customHeight="1" x14ac:dyDescent="0.3">
      <c r="A44" s="79"/>
      <c r="B44" s="112" t="s">
        <v>67</v>
      </c>
      <c r="C44" s="112"/>
      <c r="D44" s="112"/>
      <c r="E44" s="112"/>
      <c r="F44" s="112"/>
      <c r="G44" s="112"/>
      <c r="H44" s="112"/>
      <c r="I44" s="112"/>
      <c r="J44" s="112"/>
      <c r="K44" s="62"/>
      <c r="L44" s="62"/>
    </row>
    <row r="45" spans="1:12" ht="15.75" customHeight="1" x14ac:dyDescent="0.3">
      <c r="A45" s="79"/>
      <c r="B45" s="105" t="s">
        <v>88</v>
      </c>
      <c r="C45" s="105"/>
      <c r="D45" s="105"/>
      <c r="E45" s="105"/>
      <c r="F45" s="105"/>
      <c r="G45" s="105"/>
      <c r="H45" s="105"/>
      <c r="I45" s="105"/>
      <c r="J45" s="105"/>
    </row>
  </sheetData>
  <mergeCells count="13">
    <mergeCell ref="A1:E1"/>
    <mergeCell ref="D19:E19"/>
    <mergeCell ref="B21:E21"/>
    <mergeCell ref="B23:E23"/>
    <mergeCell ref="B22:E22"/>
    <mergeCell ref="A9:J9"/>
    <mergeCell ref="B45:J45"/>
    <mergeCell ref="B44:J44"/>
    <mergeCell ref="B38:J38"/>
    <mergeCell ref="B39:J39"/>
    <mergeCell ref="A3:J3"/>
    <mergeCell ref="C25:H25"/>
    <mergeCell ref="B32:J32"/>
  </mergeCells>
  <pageMargins left="0.39370078740157483" right="0.39370078740157483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S46"/>
  <sheetViews>
    <sheetView topLeftCell="A18" zoomScale="110" zoomScaleNormal="110" workbookViewId="0">
      <selection activeCell="B34" sqref="B34"/>
    </sheetView>
  </sheetViews>
  <sheetFormatPr baseColWidth="10" defaultRowHeight="14.4" x14ac:dyDescent="0.3"/>
  <cols>
    <col min="1" max="1" width="27.5546875" customWidth="1"/>
    <col min="2" max="5" width="6.6640625" customWidth="1"/>
    <col min="6" max="6" width="1" customWidth="1"/>
    <col min="7" max="8" width="6.6640625" customWidth="1"/>
    <col min="9" max="9" width="1.109375" customWidth="1"/>
    <col min="10" max="10" width="21" customWidth="1"/>
    <col min="11" max="11" width="16" customWidth="1"/>
    <col min="12" max="12" width="0.6640625" customWidth="1"/>
    <col min="19" max="19" width="26.88671875" customWidth="1"/>
  </cols>
  <sheetData>
    <row r="1" spans="1:11" ht="23.25" x14ac:dyDescent="0.25">
      <c r="A1" s="114" t="s">
        <v>46</v>
      </c>
      <c r="B1" s="114"/>
      <c r="C1" s="114"/>
      <c r="D1" s="114"/>
      <c r="E1" s="114"/>
    </row>
    <row r="2" spans="1:11" ht="11.25" customHeight="1" x14ac:dyDescent="0.25">
      <c r="A2" s="56"/>
      <c r="B2" s="56"/>
      <c r="C2" s="56"/>
      <c r="D2" s="56"/>
      <c r="E2" s="56"/>
    </row>
    <row r="3" spans="1:11" ht="15.6" x14ac:dyDescent="0.3">
      <c r="A3" s="115" t="s">
        <v>34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1" ht="29.25" customHeight="1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3"/>
      <c r="G4" s="3" t="s">
        <v>5</v>
      </c>
      <c r="H4" s="3" t="s">
        <v>6</v>
      </c>
      <c r="I4" s="13"/>
      <c r="J4" s="4" t="s">
        <v>35</v>
      </c>
      <c r="K4" s="1"/>
    </row>
    <row r="5" spans="1:11" ht="15.75" x14ac:dyDescent="0.25">
      <c r="A5" s="5" t="s">
        <v>7</v>
      </c>
      <c r="B5" s="6"/>
      <c r="C5" s="59">
        <v>11</v>
      </c>
      <c r="D5" s="59">
        <v>14</v>
      </c>
      <c r="E5" s="59">
        <v>8</v>
      </c>
      <c r="F5" s="7"/>
      <c r="G5" s="59">
        <v>8</v>
      </c>
      <c r="H5" s="18">
        <f>G5*3</f>
        <v>24</v>
      </c>
      <c r="I5" s="7"/>
      <c r="J5" s="73">
        <f>(H5+E5+D5+C5+B5)/(3+ COUNTA(B5:E5))</f>
        <v>9.5</v>
      </c>
      <c r="K5" s="1"/>
    </row>
    <row r="6" spans="1:11" ht="15.75" x14ac:dyDescent="0.25">
      <c r="A6" s="5" t="s">
        <v>8</v>
      </c>
      <c r="B6" s="6"/>
      <c r="C6" s="59">
        <v>7</v>
      </c>
      <c r="D6" s="59">
        <v>9</v>
      </c>
      <c r="E6" s="34">
        <v>4</v>
      </c>
      <c r="F6" s="7"/>
      <c r="G6" s="59">
        <v>6</v>
      </c>
      <c r="H6" s="18">
        <f t="shared" ref="H6:H8" si="0">G6*3</f>
        <v>18</v>
      </c>
      <c r="I6" s="7"/>
      <c r="J6" s="73">
        <f t="shared" ref="J6:J8" si="1">(H6+E6+D6+C6+B6)/(3+ COUNTA(B6:E6))</f>
        <v>6.333333333333333</v>
      </c>
      <c r="K6" s="1"/>
    </row>
    <row r="7" spans="1:11" ht="15.75" x14ac:dyDescent="0.25">
      <c r="A7" s="5" t="s">
        <v>9</v>
      </c>
      <c r="B7" s="6"/>
      <c r="C7" s="59">
        <v>7</v>
      </c>
      <c r="D7" s="59">
        <v>9</v>
      </c>
      <c r="E7" s="59"/>
      <c r="F7" s="7"/>
      <c r="G7" s="59">
        <v>8</v>
      </c>
      <c r="H7" s="18">
        <f t="shared" si="0"/>
        <v>24</v>
      </c>
      <c r="I7" s="7"/>
      <c r="J7" s="73">
        <f t="shared" si="1"/>
        <v>8</v>
      </c>
      <c r="K7" s="1"/>
    </row>
    <row r="8" spans="1:11" ht="15.75" x14ac:dyDescent="0.25">
      <c r="A8" s="8" t="s">
        <v>47</v>
      </c>
      <c r="B8" s="9"/>
      <c r="C8" s="57"/>
      <c r="D8" s="57">
        <v>12</v>
      </c>
      <c r="E8" s="57">
        <v>11</v>
      </c>
      <c r="F8" s="12"/>
      <c r="G8" s="57">
        <v>10</v>
      </c>
      <c r="H8" s="18">
        <f t="shared" si="0"/>
        <v>30</v>
      </c>
      <c r="I8" s="12"/>
      <c r="J8" s="73">
        <f t="shared" si="1"/>
        <v>10.6</v>
      </c>
      <c r="K8" s="1"/>
    </row>
    <row r="9" spans="1:11" ht="15" customHeight="1" x14ac:dyDescent="0.25">
      <c r="A9" s="116"/>
      <c r="B9" s="117"/>
      <c r="C9" s="117"/>
      <c r="D9" s="117"/>
      <c r="E9" s="117"/>
      <c r="F9" s="117"/>
      <c r="G9" s="117"/>
      <c r="H9" s="117"/>
      <c r="I9" s="117"/>
      <c r="J9" s="118"/>
      <c r="K9" s="1"/>
    </row>
    <row r="10" spans="1:11" ht="15.75" x14ac:dyDescent="0.25">
      <c r="A10" s="10" t="s">
        <v>10</v>
      </c>
      <c r="B10" s="40"/>
      <c r="C10" s="40"/>
      <c r="D10" s="15">
        <v>7</v>
      </c>
      <c r="E10" s="15">
        <v>12</v>
      </c>
      <c r="F10" s="11"/>
      <c r="G10" s="40"/>
      <c r="H10" s="40"/>
      <c r="I10" s="11"/>
      <c r="J10" s="73">
        <f>(E10+D10+C10+B10)/(COUNTA(B10:E10))</f>
        <v>9.5</v>
      </c>
      <c r="K10" s="1"/>
    </row>
    <row r="11" spans="1:11" ht="15.75" x14ac:dyDescent="0.25">
      <c r="A11" s="5" t="s">
        <v>11</v>
      </c>
      <c r="B11" s="59">
        <v>6</v>
      </c>
      <c r="C11" s="59">
        <v>7</v>
      </c>
      <c r="D11" s="41"/>
      <c r="E11" s="41"/>
      <c r="F11" s="7"/>
      <c r="G11" s="41"/>
      <c r="H11" s="41"/>
      <c r="I11" s="7"/>
      <c r="J11" s="73">
        <f t="shared" ref="J11:J20" si="2">(E11+D11+C11+B11)/(COUNTA(B11:E11))</f>
        <v>6.5</v>
      </c>
      <c r="K11" s="1"/>
    </row>
    <row r="12" spans="1:11" ht="15.75" x14ac:dyDescent="0.25">
      <c r="A12" s="5" t="s">
        <v>12</v>
      </c>
      <c r="B12" s="41"/>
      <c r="C12" s="41"/>
      <c r="D12" s="59">
        <v>11</v>
      </c>
      <c r="E12" s="59"/>
      <c r="F12" s="7"/>
      <c r="G12" s="41"/>
      <c r="H12" s="41"/>
      <c r="I12" s="7"/>
      <c r="J12" s="73">
        <f t="shared" si="2"/>
        <v>11</v>
      </c>
      <c r="K12" s="1"/>
    </row>
    <row r="13" spans="1:11" ht="15.75" x14ac:dyDescent="0.25">
      <c r="A13" s="5" t="s">
        <v>48</v>
      </c>
      <c r="B13" s="6"/>
      <c r="C13" s="59"/>
      <c r="D13" s="59">
        <v>12</v>
      </c>
      <c r="E13" s="59">
        <v>12</v>
      </c>
      <c r="F13" s="7"/>
      <c r="G13" s="41"/>
      <c r="H13" s="41"/>
      <c r="I13" s="7"/>
      <c r="J13" s="73">
        <f t="shared" si="2"/>
        <v>12</v>
      </c>
      <c r="K13" s="1"/>
    </row>
    <row r="14" spans="1:11" ht="15.75" x14ac:dyDescent="0.25">
      <c r="A14" s="5" t="s">
        <v>49</v>
      </c>
      <c r="B14" s="59"/>
      <c r="C14" s="59">
        <v>11</v>
      </c>
      <c r="D14" s="46"/>
      <c r="E14" s="46"/>
      <c r="F14" s="7"/>
      <c r="G14" s="41"/>
      <c r="H14" s="41"/>
      <c r="I14" s="7"/>
      <c r="J14" s="73">
        <f t="shared" si="2"/>
        <v>11</v>
      </c>
      <c r="K14" s="1"/>
    </row>
    <row r="15" spans="1:11" ht="15.75" x14ac:dyDescent="0.25">
      <c r="A15" s="5" t="s">
        <v>50</v>
      </c>
      <c r="B15" s="46"/>
      <c r="C15" s="46"/>
      <c r="D15" s="59"/>
      <c r="E15" s="59">
        <v>9</v>
      </c>
      <c r="F15" s="7"/>
      <c r="G15" s="41"/>
      <c r="H15" s="41"/>
      <c r="I15" s="7"/>
      <c r="J15" s="73">
        <f t="shared" si="2"/>
        <v>9</v>
      </c>
      <c r="K15" s="1"/>
    </row>
    <row r="16" spans="1:11" ht="15.75" x14ac:dyDescent="0.25">
      <c r="A16" s="5" t="s">
        <v>51</v>
      </c>
      <c r="B16" s="41"/>
      <c r="C16" s="41"/>
      <c r="D16" s="59">
        <v>9</v>
      </c>
      <c r="E16" s="59">
        <v>10</v>
      </c>
      <c r="F16" s="7"/>
      <c r="G16" s="41"/>
      <c r="H16" s="41"/>
      <c r="I16" s="7"/>
      <c r="J16" s="73">
        <f t="shared" si="2"/>
        <v>9.5</v>
      </c>
      <c r="K16" s="1"/>
    </row>
    <row r="17" spans="1:19" ht="15" customHeight="1" x14ac:dyDescent="0.25">
      <c r="A17" s="5" t="s">
        <v>17</v>
      </c>
      <c r="B17" s="41"/>
      <c r="C17" s="41"/>
      <c r="D17" s="59">
        <v>9</v>
      </c>
      <c r="E17" s="59">
        <v>8</v>
      </c>
      <c r="F17" s="7"/>
      <c r="G17" s="41"/>
      <c r="H17" s="41"/>
      <c r="I17" s="7"/>
      <c r="J17" s="73">
        <f t="shared" si="2"/>
        <v>8.5</v>
      </c>
      <c r="K17" s="1"/>
    </row>
    <row r="18" spans="1:19" ht="15.75" customHeight="1" x14ac:dyDescent="0.25">
      <c r="A18" s="5" t="s">
        <v>18</v>
      </c>
      <c r="B18" s="41"/>
      <c r="C18" s="41"/>
      <c r="D18" s="59">
        <v>8</v>
      </c>
      <c r="E18" s="59">
        <v>9</v>
      </c>
      <c r="F18" s="7"/>
      <c r="G18" s="41"/>
      <c r="H18" s="41"/>
      <c r="I18" s="7"/>
      <c r="J18" s="73">
        <f t="shared" si="2"/>
        <v>8.5</v>
      </c>
      <c r="K18" s="1"/>
    </row>
    <row r="19" spans="1:19" ht="15.75" x14ac:dyDescent="0.25">
      <c r="A19" s="5" t="s">
        <v>25</v>
      </c>
      <c r="B19" s="59">
        <v>8</v>
      </c>
      <c r="C19" s="59">
        <v>9</v>
      </c>
      <c r="D19" s="41"/>
      <c r="E19" s="41"/>
      <c r="F19" s="7"/>
      <c r="G19" s="41"/>
      <c r="H19" s="41"/>
      <c r="I19" s="7"/>
      <c r="J19" s="73">
        <f t="shared" si="2"/>
        <v>8.5</v>
      </c>
      <c r="K19" s="1"/>
    </row>
    <row r="20" spans="1:19" ht="15.75" x14ac:dyDescent="0.25">
      <c r="A20" s="8" t="s">
        <v>19</v>
      </c>
      <c r="B20" s="42"/>
      <c r="C20" s="42"/>
      <c r="D20" s="119">
        <v>11</v>
      </c>
      <c r="E20" s="119"/>
      <c r="F20" s="12"/>
      <c r="G20" s="42"/>
      <c r="H20" s="42"/>
      <c r="I20" s="12"/>
      <c r="J20" s="73">
        <f t="shared" si="2"/>
        <v>11</v>
      </c>
      <c r="K20" s="1"/>
    </row>
    <row r="21" spans="1:19" ht="15.75" customHeight="1" x14ac:dyDescent="0.25">
      <c r="A21" s="58"/>
      <c r="B21" s="16"/>
      <c r="C21" s="16"/>
      <c r="D21" s="16"/>
      <c r="E21" s="16"/>
      <c r="F21" s="16"/>
      <c r="G21" s="16"/>
      <c r="H21" s="16"/>
      <c r="I21" s="16"/>
      <c r="J21" s="17"/>
      <c r="K21" s="1"/>
    </row>
    <row r="22" spans="1:19" ht="15.75" customHeight="1" x14ac:dyDescent="0.25">
      <c r="A22" s="10" t="s">
        <v>31</v>
      </c>
      <c r="B22" s="120">
        <v>25</v>
      </c>
      <c r="C22" s="121"/>
      <c r="D22" s="121"/>
      <c r="E22" s="122"/>
      <c r="F22" s="11"/>
      <c r="G22" s="40"/>
      <c r="H22" s="40"/>
      <c r="I22" s="11"/>
      <c r="J22" s="40"/>
      <c r="K22" s="1"/>
    </row>
    <row r="23" spans="1:19" ht="16.5" thickBot="1" x14ac:dyDescent="0.3">
      <c r="A23" s="28" t="s">
        <v>30</v>
      </c>
      <c r="B23" s="102">
        <v>3</v>
      </c>
      <c r="C23" s="103"/>
      <c r="D23" s="103"/>
      <c r="E23" s="104"/>
      <c r="F23" s="29"/>
      <c r="G23" s="43"/>
      <c r="H23" s="43"/>
      <c r="I23" s="29"/>
      <c r="J23" s="43"/>
      <c r="K23" s="1"/>
      <c r="L23" s="36"/>
      <c r="M23" s="37"/>
      <c r="N23" s="37"/>
      <c r="O23" s="37"/>
      <c r="P23" s="37"/>
      <c r="Q23" s="37"/>
      <c r="R23" s="37"/>
      <c r="S23" s="37"/>
    </row>
    <row r="24" spans="1:19" ht="16.5" thickBot="1" x14ac:dyDescent="0.3">
      <c r="A24" s="30" t="s">
        <v>20</v>
      </c>
      <c r="B24" s="106">
        <f>SUM(B5:E20)</f>
        <v>260</v>
      </c>
      <c r="C24" s="107"/>
      <c r="D24" s="107"/>
      <c r="E24" s="108"/>
      <c r="F24" s="31"/>
      <c r="G24" s="44"/>
      <c r="H24" s="32">
        <f>SUM(H5:H23)</f>
        <v>96</v>
      </c>
      <c r="I24" s="33"/>
      <c r="J24" s="74">
        <f>B24+H24</f>
        <v>356</v>
      </c>
      <c r="K24" s="1"/>
      <c r="O24" s="37"/>
      <c r="P24" s="37"/>
      <c r="Q24" s="37"/>
      <c r="R24" s="37"/>
      <c r="S24" s="38"/>
    </row>
    <row r="25" spans="1:19" ht="15" customHeight="1" thickBot="1" x14ac:dyDescent="0.35">
      <c r="J25" s="85" t="s">
        <v>93</v>
      </c>
      <c r="K25" s="1"/>
    </row>
    <row r="26" spans="1:19" ht="30" customHeight="1" thickBot="1" x14ac:dyDescent="0.35">
      <c r="A26" s="1"/>
      <c r="B26" s="1"/>
      <c r="C26" s="109" t="s">
        <v>29</v>
      </c>
      <c r="D26" s="110"/>
      <c r="E26" s="110"/>
      <c r="F26" s="110"/>
      <c r="G26" s="110"/>
      <c r="H26" s="110"/>
      <c r="I26" s="61"/>
      <c r="J26" s="45">
        <f>ROUNDDOWN(17/3-5*$J$24/600,1)</f>
        <v>2.7</v>
      </c>
      <c r="K26" s="1"/>
    </row>
    <row r="27" spans="1:19" ht="17.25" customHeight="1" x14ac:dyDescent="0.3">
      <c r="A27" s="1"/>
      <c r="B27" s="1"/>
      <c r="C27" s="64"/>
      <c r="D27" s="64"/>
      <c r="E27" s="64"/>
      <c r="F27" s="64"/>
      <c r="G27" s="64"/>
      <c r="H27" s="64"/>
      <c r="I27" s="65"/>
      <c r="J27" s="66"/>
      <c r="K27" s="1"/>
    </row>
    <row r="28" spans="1:19" ht="18" x14ac:dyDescent="0.3">
      <c r="A28" s="27" t="s">
        <v>21</v>
      </c>
      <c r="B28" s="19"/>
      <c r="C28" s="19"/>
      <c r="D28" s="19"/>
      <c r="I28" s="1"/>
      <c r="J28" s="1"/>
      <c r="K28" s="1"/>
    </row>
    <row r="29" spans="1:19" ht="15.6" x14ac:dyDescent="0.3">
      <c r="A29" s="21" t="s">
        <v>22</v>
      </c>
      <c r="B29" s="22" t="s">
        <v>44</v>
      </c>
      <c r="C29" s="23"/>
      <c r="D29" s="23"/>
      <c r="E29" s="23"/>
      <c r="F29" s="23"/>
      <c r="G29" s="23"/>
      <c r="H29" s="23"/>
      <c r="I29" s="47"/>
      <c r="J29" s="47"/>
    </row>
    <row r="30" spans="1:19" ht="15.6" x14ac:dyDescent="0.3">
      <c r="A30" s="21"/>
      <c r="B30" s="24" t="s">
        <v>19</v>
      </c>
      <c r="C30" s="23"/>
      <c r="D30" s="23"/>
      <c r="E30" s="23"/>
      <c r="F30" s="23"/>
      <c r="G30" s="23"/>
      <c r="H30" s="23"/>
      <c r="I30" s="47"/>
      <c r="J30" s="47"/>
    </row>
    <row r="31" spans="1:19" ht="15.6" x14ac:dyDescent="0.3">
      <c r="A31" s="21"/>
      <c r="B31" s="24" t="s">
        <v>68</v>
      </c>
      <c r="C31" s="23"/>
      <c r="D31" s="23"/>
      <c r="E31" s="23"/>
      <c r="F31" s="23"/>
      <c r="G31" s="23"/>
      <c r="H31" s="23"/>
      <c r="I31" s="47"/>
      <c r="J31" s="47"/>
    </row>
    <row r="32" spans="1:19" ht="15.6" x14ac:dyDescent="0.3">
      <c r="A32" s="21"/>
      <c r="B32" s="24" t="s">
        <v>42</v>
      </c>
      <c r="C32" s="23"/>
      <c r="D32" s="23"/>
      <c r="E32" s="23"/>
      <c r="F32" s="23"/>
      <c r="G32" s="23"/>
      <c r="H32" s="23"/>
      <c r="I32" s="47"/>
      <c r="J32" s="47"/>
    </row>
    <row r="33" spans="1:12" ht="15.6" x14ac:dyDescent="0.3">
      <c r="A33" s="97" t="s">
        <v>109</v>
      </c>
      <c r="B33" s="113" t="s">
        <v>117</v>
      </c>
      <c r="C33" s="113"/>
      <c r="D33" s="113"/>
      <c r="E33" s="113"/>
      <c r="F33" s="113"/>
      <c r="G33" s="113"/>
      <c r="H33" s="113"/>
      <c r="I33" s="113"/>
      <c r="J33" s="113"/>
    </row>
    <row r="34" spans="1:12" ht="15.6" x14ac:dyDescent="0.3">
      <c r="A34" s="25" t="s">
        <v>26</v>
      </c>
      <c r="B34" s="26" t="s">
        <v>45</v>
      </c>
      <c r="C34" s="26"/>
      <c r="D34" s="26"/>
      <c r="E34" s="26"/>
      <c r="F34" s="26"/>
      <c r="G34" s="26"/>
      <c r="H34" s="26"/>
      <c r="I34" s="63"/>
      <c r="J34" s="63"/>
    </row>
    <row r="35" spans="1:12" ht="15.6" x14ac:dyDescent="0.3">
      <c r="A35" s="26"/>
      <c r="B35" s="26" t="s">
        <v>79</v>
      </c>
      <c r="C35" s="26"/>
      <c r="D35" s="26"/>
      <c r="E35" s="26"/>
      <c r="F35" s="26"/>
      <c r="G35" s="26"/>
      <c r="H35" s="26"/>
      <c r="I35" s="63"/>
      <c r="J35" s="63"/>
    </row>
    <row r="36" spans="1:12" ht="15.6" x14ac:dyDescent="0.3">
      <c r="A36" s="75" t="s">
        <v>23</v>
      </c>
      <c r="B36" s="76"/>
      <c r="C36" s="76"/>
      <c r="D36" s="76"/>
      <c r="E36" s="76"/>
      <c r="F36" s="76"/>
      <c r="G36" s="76"/>
      <c r="H36" s="76"/>
      <c r="I36" s="77"/>
      <c r="J36" s="77"/>
    </row>
    <row r="37" spans="1:12" ht="15.6" x14ac:dyDescent="0.3">
      <c r="A37" s="75" t="s">
        <v>27</v>
      </c>
      <c r="B37" s="76" t="s">
        <v>36</v>
      </c>
      <c r="C37" s="76"/>
      <c r="D37" s="76"/>
      <c r="E37" s="76"/>
      <c r="F37" s="76"/>
      <c r="G37" s="76"/>
      <c r="H37" s="76"/>
      <c r="I37" s="77"/>
      <c r="J37" s="77"/>
    </row>
    <row r="38" spans="1:12" ht="15.6" x14ac:dyDescent="0.3">
      <c r="A38" s="78" t="s">
        <v>33</v>
      </c>
      <c r="B38" s="77"/>
      <c r="C38" s="77"/>
      <c r="D38" s="77"/>
      <c r="E38" s="77"/>
      <c r="F38" s="77"/>
      <c r="G38" s="77"/>
      <c r="H38" s="77"/>
      <c r="I38" s="77"/>
      <c r="J38" s="77"/>
    </row>
    <row r="39" spans="1:12" ht="15.75" customHeight="1" x14ac:dyDescent="0.3">
      <c r="A39" s="79" t="s">
        <v>28</v>
      </c>
      <c r="B39" s="105" t="s">
        <v>69</v>
      </c>
      <c r="C39" s="105"/>
      <c r="D39" s="105"/>
      <c r="E39" s="105"/>
      <c r="F39" s="105"/>
      <c r="G39" s="105"/>
      <c r="H39" s="105"/>
      <c r="I39" s="105"/>
      <c r="J39" s="105"/>
    </row>
    <row r="40" spans="1:12" ht="15.75" customHeight="1" x14ac:dyDescent="0.3">
      <c r="A40" s="79"/>
      <c r="B40" s="111" t="s">
        <v>70</v>
      </c>
      <c r="C40" s="111"/>
      <c r="D40" s="111"/>
      <c r="E40" s="111"/>
      <c r="F40" s="111"/>
      <c r="G40" s="111"/>
      <c r="H40" s="111"/>
      <c r="I40" s="111"/>
      <c r="J40" s="111"/>
    </row>
    <row r="41" spans="1:12" ht="15.6" x14ac:dyDescent="0.3">
      <c r="A41" s="77"/>
      <c r="B41" s="78" t="s">
        <v>24</v>
      </c>
      <c r="C41" s="80"/>
      <c r="D41" s="80"/>
      <c r="E41" s="80"/>
      <c r="F41" s="80"/>
      <c r="G41" s="80"/>
      <c r="H41" s="80"/>
      <c r="I41" s="77"/>
      <c r="J41" s="77"/>
    </row>
    <row r="42" spans="1:12" ht="15.6" x14ac:dyDescent="0.3">
      <c r="A42" s="79"/>
      <c r="B42" s="76" t="s">
        <v>66</v>
      </c>
      <c r="C42" s="76"/>
      <c r="D42" s="76"/>
      <c r="E42" s="76"/>
      <c r="F42" s="76"/>
      <c r="G42" s="76"/>
      <c r="H42" s="76"/>
      <c r="I42" s="77"/>
      <c r="J42" s="77"/>
    </row>
    <row r="43" spans="1:12" ht="15.6" x14ac:dyDescent="0.3">
      <c r="A43" s="79"/>
      <c r="B43" s="76" t="s">
        <v>87</v>
      </c>
      <c r="C43" s="76"/>
      <c r="D43" s="76"/>
      <c r="E43" s="76"/>
      <c r="F43" s="76"/>
      <c r="G43" s="76"/>
      <c r="H43" s="76"/>
      <c r="I43" s="77"/>
      <c r="J43" s="77"/>
    </row>
    <row r="44" spans="1:12" ht="15.6" x14ac:dyDescent="0.3">
      <c r="A44" s="79"/>
      <c r="B44" s="78" t="s">
        <v>24</v>
      </c>
      <c r="C44" s="77"/>
      <c r="D44" s="77"/>
      <c r="E44" s="77"/>
      <c r="F44" s="77"/>
      <c r="G44" s="77"/>
      <c r="H44" s="77"/>
      <c r="I44" s="77"/>
      <c r="J44" s="77"/>
    </row>
    <row r="45" spans="1:12" ht="15.75" customHeight="1" x14ac:dyDescent="0.3">
      <c r="A45" s="79"/>
      <c r="B45" s="112" t="s">
        <v>67</v>
      </c>
      <c r="C45" s="112"/>
      <c r="D45" s="112"/>
      <c r="E45" s="112"/>
      <c r="F45" s="112"/>
      <c r="G45" s="112"/>
      <c r="H45" s="112"/>
      <c r="I45" s="112"/>
      <c r="J45" s="112"/>
      <c r="K45" s="62"/>
      <c r="L45" s="62"/>
    </row>
    <row r="46" spans="1:12" ht="15.75" customHeight="1" x14ac:dyDescent="0.3">
      <c r="A46" s="79"/>
      <c r="B46" s="105" t="s">
        <v>88</v>
      </c>
      <c r="C46" s="105"/>
      <c r="D46" s="105"/>
      <c r="E46" s="105"/>
      <c r="F46" s="105"/>
      <c r="G46" s="105"/>
      <c r="H46" s="105"/>
      <c r="I46" s="105"/>
      <c r="J46" s="105"/>
    </row>
  </sheetData>
  <mergeCells count="13">
    <mergeCell ref="A1:E1"/>
    <mergeCell ref="A3:J3"/>
    <mergeCell ref="A9:J9"/>
    <mergeCell ref="D20:E20"/>
    <mergeCell ref="B22:E22"/>
    <mergeCell ref="B45:J45"/>
    <mergeCell ref="B46:J46"/>
    <mergeCell ref="B23:E23"/>
    <mergeCell ref="B24:E24"/>
    <mergeCell ref="C26:H26"/>
    <mergeCell ref="B39:J39"/>
    <mergeCell ref="B40:J40"/>
    <mergeCell ref="B33:J33"/>
  </mergeCells>
  <pageMargins left="0.39370078740157483" right="0.39370078740157483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Q41"/>
  <sheetViews>
    <sheetView topLeftCell="A15" zoomScaleNormal="100" workbookViewId="0">
      <selection activeCell="B29" sqref="B29"/>
    </sheetView>
  </sheetViews>
  <sheetFormatPr baseColWidth="10" defaultRowHeight="14.4" x14ac:dyDescent="0.3"/>
  <cols>
    <col min="1" max="1" width="28.6640625" customWidth="1"/>
    <col min="2" max="2" width="7.33203125" customWidth="1"/>
    <col min="3" max="3" width="7.44140625" customWidth="1"/>
    <col min="4" max="4" width="1" customWidth="1"/>
    <col min="5" max="5" width="7.33203125" customWidth="1"/>
    <col min="6" max="6" width="7.5546875" customWidth="1"/>
    <col min="7" max="7" width="1.109375" customWidth="1"/>
    <col min="8" max="8" width="32.6640625" customWidth="1"/>
    <col min="9" max="9" width="5.109375" customWidth="1"/>
    <col min="10" max="10" width="22.44140625" customWidth="1"/>
    <col min="17" max="17" width="26.88671875" customWidth="1"/>
  </cols>
  <sheetData>
    <row r="1" spans="1:10" ht="23.25" x14ac:dyDescent="0.25">
      <c r="A1" s="114" t="s">
        <v>52</v>
      </c>
      <c r="B1" s="114"/>
      <c r="C1" s="114"/>
      <c r="D1" s="114"/>
      <c r="E1" s="114"/>
      <c r="F1" s="114"/>
    </row>
    <row r="2" spans="1:10" ht="13.5" customHeight="1" x14ac:dyDescent="0.25">
      <c r="A2" s="56"/>
      <c r="B2" s="56"/>
      <c r="C2" s="56"/>
      <c r="D2" s="56"/>
      <c r="E2" s="56"/>
      <c r="F2" s="56"/>
    </row>
    <row r="3" spans="1:10" ht="15.6" x14ac:dyDescent="0.3">
      <c r="A3" s="67" t="s">
        <v>34</v>
      </c>
      <c r="B3" s="67"/>
      <c r="C3" s="67"/>
      <c r="D3" s="67"/>
      <c r="E3" s="67"/>
      <c r="F3" s="67"/>
      <c r="G3" s="67"/>
      <c r="H3" s="67"/>
      <c r="I3" s="36"/>
      <c r="J3" s="36"/>
    </row>
    <row r="4" spans="1:10" ht="29.25" customHeight="1" x14ac:dyDescent="0.25">
      <c r="A4" s="2" t="s">
        <v>0</v>
      </c>
      <c r="B4" s="3" t="s">
        <v>3</v>
      </c>
      <c r="C4" s="3" t="s">
        <v>4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10" ht="15.75" x14ac:dyDescent="0.25">
      <c r="A5" s="5" t="s">
        <v>7</v>
      </c>
      <c r="B5" s="14">
        <v>14</v>
      </c>
      <c r="C5" s="14">
        <v>8</v>
      </c>
      <c r="D5" s="7"/>
      <c r="E5" s="14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10" ht="15.75" x14ac:dyDescent="0.25">
      <c r="A6" s="5" t="s">
        <v>8</v>
      </c>
      <c r="B6" s="14">
        <v>9</v>
      </c>
      <c r="C6" s="34">
        <v>4</v>
      </c>
      <c r="D6" s="7"/>
      <c r="E6" s="14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10" ht="15.75" x14ac:dyDescent="0.25">
      <c r="A7" s="5" t="s">
        <v>9</v>
      </c>
      <c r="B7" s="14">
        <v>9</v>
      </c>
      <c r="C7" s="14"/>
      <c r="D7" s="7"/>
      <c r="E7" s="14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10" ht="15.75" x14ac:dyDescent="0.25">
      <c r="A8" s="8" t="s">
        <v>13</v>
      </c>
      <c r="B8" s="39">
        <v>12</v>
      </c>
      <c r="C8" s="39">
        <v>11</v>
      </c>
      <c r="D8" s="12"/>
      <c r="E8" s="39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10" ht="15" customHeight="1" x14ac:dyDescent="0.25">
      <c r="A9" s="116"/>
      <c r="B9" s="117"/>
      <c r="C9" s="117"/>
      <c r="D9" s="117"/>
      <c r="E9" s="117"/>
      <c r="F9" s="117"/>
      <c r="G9" s="117"/>
      <c r="H9" s="118"/>
      <c r="I9" s="1"/>
    </row>
    <row r="10" spans="1:10" ht="15.75" x14ac:dyDescent="0.25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6" si="2">(C10+B10)/(COUNTA(B10:C10))</f>
        <v>9.5</v>
      </c>
      <c r="I10" s="1"/>
    </row>
    <row r="11" spans="1:10" ht="15.75" x14ac:dyDescent="0.25">
      <c r="A11" s="5" t="s">
        <v>54</v>
      </c>
      <c r="B11" s="14">
        <v>11</v>
      </c>
      <c r="C11" s="14"/>
      <c r="D11" s="7"/>
      <c r="E11" s="41"/>
      <c r="F11" s="41"/>
      <c r="G11" s="7"/>
      <c r="H11" s="73">
        <f t="shared" si="2"/>
        <v>11</v>
      </c>
      <c r="I11" s="1"/>
    </row>
    <row r="12" spans="1:10" ht="15.75" x14ac:dyDescent="0.25">
      <c r="A12" s="5" t="s">
        <v>14</v>
      </c>
      <c r="B12" s="14">
        <v>12</v>
      </c>
      <c r="C12" s="14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10" ht="15.75" x14ac:dyDescent="0.25">
      <c r="A13" s="5" t="s">
        <v>15</v>
      </c>
      <c r="B13" s="14">
        <v>11</v>
      </c>
      <c r="C13" s="14">
        <v>9</v>
      </c>
      <c r="D13" s="7"/>
      <c r="E13" s="41"/>
      <c r="F13" s="41"/>
      <c r="G13" s="7"/>
      <c r="H13" s="73">
        <f t="shared" si="2"/>
        <v>10</v>
      </c>
      <c r="I13" s="1"/>
    </row>
    <row r="14" spans="1:10" ht="15.75" x14ac:dyDescent="0.25">
      <c r="A14" s="5" t="s">
        <v>16</v>
      </c>
      <c r="B14" s="14">
        <v>9</v>
      </c>
      <c r="C14" s="14">
        <v>9</v>
      </c>
      <c r="D14" s="7"/>
      <c r="E14" s="41"/>
      <c r="F14" s="41"/>
      <c r="G14" s="7"/>
      <c r="H14" s="73">
        <f t="shared" si="2"/>
        <v>9</v>
      </c>
      <c r="I14" s="1"/>
    </row>
    <row r="15" spans="1:10" ht="15.75" x14ac:dyDescent="0.25">
      <c r="A15" s="5" t="s">
        <v>17</v>
      </c>
      <c r="B15" s="14"/>
      <c r="C15" s="14">
        <v>9</v>
      </c>
      <c r="D15" s="7"/>
      <c r="E15" s="41"/>
      <c r="F15" s="41"/>
      <c r="G15" s="7"/>
      <c r="H15" s="73">
        <f t="shared" si="2"/>
        <v>9</v>
      </c>
      <c r="I15" s="1"/>
    </row>
    <row r="16" spans="1:10" ht="15" customHeight="1" x14ac:dyDescent="0.25">
      <c r="A16" s="5" t="s">
        <v>19</v>
      </c>
      <c r="B16" s="127">
        <v>11</v>
      </c>
      <c r="C16" s="127"/>
      <c r="D16" s="7"/>
      <c r="E16" s="41"/>
      <c r="F16" s="41"/>
      <c r="G16" s="7"/>
      <c r="H16" s="73">
        <f t="shared" si="2"/>
        <v>11</v>
      </c>
      <c r="I16" s="1"/>
    </row>
    <row r="17" spans="1:17" ht="15.75" customHeight="1" x14ac:dyDescent="0.25">
      <c r="A17" s="48"/>
      <c r="B17" s="49"/>
      <c r="C17" s="49"/>
      <c r="D17" s="49"/>
      <c r="E17" s="49"/>
      <c r="F17" s="49"/>
      <c r="G17" s="49"/>
      <c r="H17" s="50"/>
      <c r="I17" s="1"/>
    </row>
    <row r="18" spans="1:17" ht="15.75" x14ac:dyDescent="0.25">
      <c r="A18" s="5" t="s">
        <v>31</v>
      </c>
      <c r="B18" s="123">
        <v>17</v>
      </c>
      <c r="C18" s="124"/>
      <c r="D18" s="7"/>
      <c r="E18" s="41"/>
      <c r="F18" s="41"/>
      <c r="G18" s="7"/>
      <c r="H18" s="41"/>
      <c r="I18" s="1"/>
    </row>
    <row r="19" spans="1:17" ht="16.5" thickBot="1" x14ac:dyDescent="0.3">
      <c r="A19" s="28" t="s">
        <v>55</v>
      </c>
      <c r="B19" s="125">
        <v>1</v>
      </c>
      <c r="C19" s="126"/>
      <c r="D19" s="29"/>
      <c r="E19" s="43"/>
      <c r="F19" s="43"/>
      <c r="G19" s="29"/>
      <c r="H19" s="43"/>
      <c r="I19" s="1"/>
    </row>
    <row r="20" spans="1:17" ht="15.75" customHeight="1" thickBot="1" x14ac:dyDescent="0.3">
      <c r="A20" s="30" t="s">
        <v>20</v>
      </c>
      <c r="B20" s="107">
        <f>SUM(B5:C16)</f>
        <v>179</v>
      </c>
      <c r="C20" s="108"/>
      <c r="D20" s="31"/>
      <c r="E20" s="44"/>
      <c r="F20" s="32">
        <f>SUM(F5:F19)</f>
        <v>64</v>
      </c>
      <c r="G20" s="33"/>
      <c r="H20" s="74">
        <f>B20+F20</f>
        <v>243</v>
      </c>
      <c r="I20" s="1"/>
    </row>
    <row r="21" spans="1:17" ht="16.2" thickBot="1" x14ac:dyDescent="0.35">
      <c r="H21" s="85" t="s">
        <v>94</v>
      </c>
      <c r="I21" s="1"/>
      <c r="J21" s="36"/>
      <c r="K21" s="37"/>
      <c r="L21" s="37"/>
      <c r="M21" s="37"/>
      <c r="N21" s="37"/>
      <c r="O21" s="37"/>
      <c r="P21" s="37"/>
      <c r="Q21" s="37"/>
    </row>
    <row r="22" spans="1:17" ht="30" customHeight="1" thickBot="1" x14ac:dyDescent="0.3">
      <c r="B22" s="109" t="s">
        <v>29</v>
      </c>
      <c r="C22" s="110"/>
      <c r="D22" s="110"/>
      <c r="E22" s="110"/>
      <c r="F22" s="110"/>
      <c r="G22" s="68"/>
      <c r="H22" s="45">
        <f>ROUNDDOWN(17/3-5*$H$20/390,1)</f>
        <v>2.5</v>
      </c>
      <c r="I22" s="1"/>
      <c r="M22" s="37"/>
      <c r="N22" s="37"/>
      <c r="O22" s="37"/>
      <c r="P22" s="37"/>
      <c r="Q22" s="38"/>
    </row>
    <row r="23" spans="1:17" ht="15.75" x14ac:dyDescent="0.25">
      <c r="I23" s="1"/>
      <c r="J23" s="19"/>
    </row>
    <row r="24" spans="1:17" ht="18.75" x14ac:dyDescent="0.25">
      <c r="A24" s="27" t="s">
        <v>21</v>
      </c>
      <c r="B24" s="19"/>
      <c r="C24" s="19"/>
      <c r="D24" s="19"/>
      <c r="I24" s="1"/>
      <c r="J24" s="1"/>
    </row>
    <row r="25" spans="1:17" ht="15.75" x14ac:dyDescent="0.25">
      <c r="A25" s="21" t="s">
        <v>22</v>
      </c>
      <c r="B25" s="24" t="s">
        <v>19</v>
      </c>
      <c r="C25" s="23"/>
      <c r="D25" s="23"/>
      <c r="E25" s="23"/>
      <c r="F25" s="23"/>
      <c r="G25" s="23"/>
      <c r="H25" s="23"/>
      <c r="I25" s="37"/>
      <c r="J25" s="37"/>
    </row>
    <row r="26" spans="1:17" ht="15.6" x14ac:dyDescent="0.3">
      <c r="A26" s="21"/>
      <c r="B26" s="24" t="s">
        <v>71</v>
      </c>
      <c r="C26" s="23"/>
      <c r="D26" s="23"/>
      <c r="E26" s="23"/>
      <c r="F26" s="23"/>
      <c r="G26" s="23"/>
      <c r="H26" s="23"/>
      <c r="I26" s="37"/>
      <c r="J26" s="37"/>
    </row>
    <row r="27" spans="1:17" ht="15.6" x14ac:dyDescent="0.3">
      <c r="A27" s="21"/>
      <c r="B27" s="24" t="s">
        <v>56</v>
      </c>
      <c r="C27" s="23"/>
      <c r="D27" s="23"/>
      <c r="E27" s="23"/>
      <c r="F27" s="23"/>
      <c r="G27" s="23"/>
      <c r="H27" s="23"/>
      <c r="I27" s="37"/>
      <c r="J27" s="37"/>
    </row>
    <row r="28" spans="1:17" ht="15.6" x14ac:dyDescent="0.3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  <c r="I28" s="95"/>
      <c r="J28" s="95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  <c r="I29" s="37"/>
      <c r="J29" s="37"/>
    </row>
    <row r="30" spans="1:17" ht="15.6" x14ac:dyDescent="0.3">
      <c r="A30" s="26"/>
      <c r="B30" s="26" t="s">
        <v>72</v>
      </c>
      <c r="C30" s="26"/>
      <c r="D30" s="26"/>
      <c r="E30" s="26"/>
      <c r="F30" s="26"/>
      <c r="G30" s="26"/>
      <c r="H30" s="26"/>
      <c r="I30" s="37"/>
      <c r="J30" s="37"/>
    </row>
    <row r="31" spans="1:17" ht="15.6" x14ac:dyDescent="0.3">
      <c r="A31" s="75" t="s">
        <v>23</v>
      </c>
      <c r="B31" s="76"/>
      <c r="C31" s="76"/>
      <c r="D31" s="76"/>
      <c r="E31" s="76"/>
      <c r="F31" s="76"/>
      <c r="G31" s="76"/>
      <c r="H31" s="76"/>
      <c r="I31" s="37"/>
      <c r="J31" s="37"/>
    </row>
    <row r="32" spans="1:17" ht="15.6" x14ac:dyDescent="0.3">
      <c r="A32" s="75" t="s">
        <v>27</v>
      </c>
      <c r="B32" s="76" t="s">
        <v>36</v>
      </c>
      <c r="C32" s="76"/>
      <c r="D32" s="76"/>
      <c r="E32" s="76"/>
      <c r="F32" s="76"/>
      <c r="G32" s="76"/>
      <c r="H32" s="76"/>
      <c r="I32" s="37"/>
      <c r="J32" s="37"/>
    </row>
    <row r="33" spans="1:10" ht="15.6" x14ac:dyDescent="0.3">
      <c r="A33" s="78" t="s">
        <v>33</v>
      </c>
      <c r="B33" s="77"/>
      <c r="C33" s="77"/>
      <c r="D33" s="77"/>
      <c r="E33" s="77"/>
      <c r="F33" s="77"/>
      <c r="G33" s="77"/>
      <c r="H33" s="77"/>
      <c r="I33" s="37"/>
      <c r="J33" s="37"/>
    </row>
    <row r="34" spans="1:10" ht="15.75" customHeight="1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  <c r="I34" s="69"/>
      <c r="J34" s="69"/>
    </row>
    <row r="35" spans="1:10" ht="15.75" customHeight="1" x14ac:dyDescent="0.3">
      <c r="A35" s="79"/>
      <c r="B35" s="111" t="s">
        <v>70</v>
      </c>
      <c r="C35" s="111"/>
      <c r="D35" s="111"/>
      <c r="E35" s="111"/>
      <c r="F35" s="111"/>
      <c r="G35" s="111"/>
      <c r="H35" s="111"/>
      <c r="I35" s="70"/>
      <c r="J35" s="70"/>
    </row>
    <row r="36" spans="1:10" ht="15.6" x14ac:dyDescent="0.3">
      <c r="A36" s="77"/>
      <c r="B36" s="78" t="s">
        <v>24</v>
      </c>
      <c r="C36" s="80"/>
      <c r="D36" s="80"/>
      <c r="E36" s="80"/>
      <c r="F36" s="80"/>
      <c r="G36" s="80"/>
      <c r="H36" s="80"/>
      <c r="I36" s="37"/>
      <c r="J36" s="37"/>
    </row>
    <row r="37" spans="1:10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  <c r="I37" s="37"/>
      <c r="J37" s="37"/>
    </row>
    <row r="38" spans="1:10" ht="15.6" x14ac:dyDescent="0.3">
      <c r="A38" s="79"/>
      <c r="B38" s="76" t="s">
        <v>89</v>
      </c>
      <c r="C38" s="76"/>
      <c r="D38" s="76"/>
      <c r="E38" s="76"/>
      <c r="F38" s="76"/>
      <c r="G38" s="76"/>
      <c r="H38" s="76"/>
      <c r="I38" s="37"/>
      <c r="J38" s="37"/>
    </row>
    <row r="39" spans="1:10" ht="15.6" x14ac:dyDescent="0.3">
      <c r="A39" s="79"/>
      <c r="B39" s="78" t="s">
        <v>24</v>
      </c>
      <c r="C39" s="77"/>
      <c r="D39" s="77"/>
      <c r="E39" s="77"/>
      <c r="F39" s="77"/>
      <c r="G39" s="77"/>
      <c r="H39" s="77"/>
      <c r="I39" s="37"/>
      <c r="J39" s="37"/>
    </row>
    <row r="40" spans="1:10" ht="15.75" customHeight="1" x14ac:dyDescent="0.3">
      <c r="A40" s="79"/>
      <c r="B40" s="112" t="s">
        <v>67</v>
      </c>
      <c r="C40" s="112"/>
      <c r="D40" s="112"/>
      <c r="E40" s="112"/>
      <c r="F40" s="112"/>
      <c r="G40" s="112"/>
      <c r="H40" s="112"/>
      <c r="I40" s="62"/>
      <c r="J40" s="62"/>
    </row>
    <row r="41" spans="1:10" ht="15.6" x14ac:dyDescent="0.3">
      <c r="A41" s="79"/>
      <c r="B41" s="105" t="s">
        <v>90</v>
      </c>
      <c r="C41" s="105"/>
      <c r="D41" s="105"/>
      <c r="E41" s="105"/>
      <c r="F41" s="105"/>
      <c r="G41" s="105"/>
      <c r="H41" s="105"/>
      <c r="I41" s="37"/>
      <c r="J41" s="37"/>
    </row>
  </sheetData>
  <mergeCells count="12">
    <mergeCell ref="A1:F1"/>
    <mergeCell ref="B18:C18"/>
    <mergeCell ref="B19:C19"/>
    <mergeCell ref="A9:H9"/>
    <mergeCell ref="B16:C16"/>
    <mergeCell ref="B41:H41"/>
    <mergeCell ref="B34:H34"/>
    <mergeCell ref="B35:H35"/>
    <mergeCell ref="B40:H40"/>
    <mergeCell ref="B20:C20"/>
    <mergeCell ref="B22:F22"/>
    <mergeCell ref="B28:H28"/>
  </mergeCells>
  <pageMargins left="0.39370078740157483" right="0.31496062992125984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Q41"/>
  <sheetViews>
    <sheetView topLeftCell="A15" zoomScaleNormal="100" workbookViewId="0">
      <selection activeCell="B29" sqref="B29"/>
    </sheetView>
  </sheetViews>
  <sheetFormatPr baseColWidth="10" defaultRowHeight="14.4" x14ac:dyDescent="0.3"/>
  <cols>
    <col min="1" max="1" width="28.6640625" customWidth="1"/>
    <col min="2" max="2" width="7.33203125" customWidth="1"/>
    <col min="3" max="3" width="7.44140625" customWidth="1"/>
    <col min="4" max="4" width="1" customWidth="1"/>
    <col min="5" max="5" width="7.33203125" customWidth="1"/>
    <col min="6" max="6" width="7.5546875" customWidth="1"/>
    <col min="7" max="7" width="1.109375" customWidth="1"/>
    <col min="8" max="8" width="31" customWidth="1"/>
    <col min="9" max="9" width="5.109375" customWidth="1"/>
    <col min="10" max="10" width="22.44140625" customWidth="1"/>
    <col min="17" max="17" width="26.88671875" customWidth="1"/>
  </cols>
  <sheetData>
    <row r="1" spans="1:10" ht="23.4" x14ac:dyDescent="0.3">
      <c r="A1" s="114" t="s">
        <v>84</v>
      </c>
      <c r="B1" s="114"/>
      <c r="C1" s="114"/>
      <c r="D1" s="114"/>
      <c r="E1" s="114"/>
      <c r="F1" s="114"/>
    </row>
    <row r="2" spans="1:10" ht="13.5" customHeight="1" x14ac:dyDescent="0.3">
      <c r="A2" s="81"/>
      <c r="B2" s="81"/>
      <c r="C2" s="81"/>
      <c r="D2" s="81"/>
      <c r="E2" s="81"/>
      <c r="F2" s="81"/>
    </row>
    <row r="3" spans="1:10" ht="15.6" x14ac:dyDescent="0.3">
      <c r="A3" s="67" t="s">
        <v>34</v>
      </c>
      <c r="B3" s="67"/>
      <c r="C3" s="67"/>
      <c r="D3" s="67"/>
      <c r="E3" s="67"/>
      <c r="F3" s="67"/>
      <c r="G3" s="67"/>
      <c r="H3" s="67"/>
      <c r="I3" s="36"/>
      <c r="J3" s="36"/>
    </row>
    <row r="4" spans="1:10" ht="29.25" customHeight="1" x14ac:dyDescent="0.3">
      <c r="A4" s="2" t="s">
        <v>0</v>
      </c>
      <c r="B4" s="3" t="s">
        <v>3</v>
      </c>
      <c r="C4" s="3" t="s">
        <v>4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10" ht="15.6" x14ac:dyDescent="0.3">
      <c r="A5" s="5" t="s">
        <v>7</v>
      </c>
      <c r="B5" s="84">
        <v>14</v>
      </c>
      <c r="C5" s="84">
        <v>8</v>
      </c>
      <c r="D5" s="7"/>
      <c r="E5" s="84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10" ht="15.6" x14ac:dyDescent="0.3">
      <c r="A6" s="5" t="s">
        <v>8</v>
      </c>
      <c r="B6" s="84">
        <v>9</v>
      </c>
      <c r="C6" s="34">
        <v>4</v>
      </c>
      <c r="D6" s="7"/>
      <c r="E6" s="84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10" ht="15.6" x14ac:dyDescent="0.3">
      <c r="A7" s="5" t="s">
        <v>9</v>
      </c>
      <c r="B7" s="84">
        <v>9</v>
      </c>
      <c r="C7" s="84"/>
      <c r="D7" s="7"/>
      <c r="E7" s="84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10" ht="15.6" x14ac:dyDescent="0.3">
      <c r="A8" s="8" t="s">
        <v>81</v>
      </c>
      <c r="B8" s="82">
        <v>12</v>
      </c>
      <c r="C8" s="82">
        <v>11</v>
      </c>
      <c r="D8" s="12"/>
      <c r="E8" s="82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10" ht="15" customHeight="1" x14ac:dyDescent="0.3">
      <c r="A9" s="116"/>
      <c r="B9" s="117"/>
      <c r="C9" s="117"/>
      <c r="D9" s="117"/>
      <c r="E9" s="117"/>
      <c r="F9" s="117"/>
      <c r="G9" s="117"/>
      <c r="H9" s="118"/>
      <c r="I9" s="1"/>
    </row>
    <row r="10" spans="1:10" ht="15.6" x14ac:dyDescent="0.3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6" si="2">(C10+B10)/(COUNTA(B10:C10))</f>
        <v>9.5</v>
      </c>
      <c r="I10" s="1"/>
    </row>
    <row r="11" spans="1:10" ht="15.6" x14ac:dyDescent="0.3">
      <c r="A11" s="5" t="s">
        <v>54</v>
      </c>
      <c r="B11" s="84">
        <v>11</v>
      </c>
      <c r="C11" s="84"/>
      <c r="D11" s="7"/>
      <c r="E11" s="41"/>
      <c r="F11" s="41"/>
      <c r="G11" s="7"/>
      <c r="H11" s="73">
        <f t="shared" si="2"/>
        <v>11</v>
      </c>
      <c r="I11" s="1"/>
    </row>
    <row r="12" spans="1:10" ht="15.6" x14ac:dyDescent="0.3">
      <c r="A12" s="5" t="s">
        <v>85</v>
      </c>
      <c r="B12" s="84">
        <v>12</v>
      </c>
      <c r="C12" s="84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10" ht="15.6" x14ac:dyDescent="0.3">
      <c r="A13" s="5" t="s">
        <v>86</v>
      </c>
      <c r="B13" s="84">
        <v>11</v>
      </c>
      <c r="C13" s="84">
        <v>9</v>
      </c>
      <c r="D13" s="7"/>
      <c r="E13" s="41"/>
      <c r="F13" s="41"/>
      <c r="G13" s="7"/>
      <c r="H13" s="73">
        <f t="shared" si="2"/>
        <v>10</v>
      </c>
      <c r="I13" s="1"/>
    </row>
    <row r="14" spans="1:10" ht="15.6" x14ac:dyDescent="0.3">
      <c r="A14" s="5" t="s">
        <v>83</v>
      </c>
      <c r="B14" s="84">
        <v>9</v>
      </c>
      <c r="C14" s="84">
        <v>9</v>
      </c>
      <c r="D14" s="7"/>
      <c r="E14" s="41"/>
      <c r="F14" s="41"/>
      <c r="G14" s="7"/>
      <c r="H14" s="73">
        <f t="shared" si="2"/>
        <v>9</v>
      </c>
      <c r="I14" s="1"/>
    </row>
    <row r="15" spans="1:10" ht="15.6" x14ac:dyDescent="0.3">
      <c r="A15" s="5" t="s">
        <v>17</v>
      </c>
      <c r="B15" s="84"/>
      <c r="C15" s="84">
        <v>9</v>
      </c>
      <c r="D15" s="7"/>
      <c r="E15" s="41"/>
      <c r="F15" s="41"/>
      <c r="G15" s="7"/>
      <c r="H15" s="73">
        <f t="shared" si="2"/>
        <v>9</v>
      </c>
      <c r="I15" s="1"/>
    </row>
    <row r="16" spans="1:10" ht="15" customHeight="1" x14ac:dyDescent="0.3">
      <c r="A16" s="5" t="s">
        <v>19</v>
      </c>
      <c r="B16" s="127">
        <v>11</v>
      </c>
      <c r="C16" s="127"/>
      <c r="D16" s="7"/>
      <c r="E16" s="41"/>
      <c r="F16" s="41"/>
      <c r="G16" s="7"/>
      <c r="H16" s="73">
        <f t="shared" si="2"/>
        <v>11</v>
      </c>
      <c r="I16" s="1"/>
    </row>
    <row r="17" spans="1:17" ht="15.75" customHeight="1" x14ac:dyDescent="0.3">
      <c r="A17" s="48"/>
      <c r="B17" s="49"/>
      <c r="C17" s="49"/>
      <c r="D17" s="49"/>
      <c r="E17" s="49"/>
      <c r="F17" s="49"/>
      <c r="G17" s="49"/>
      <c r="H17" s="50"/>
      <c r="I17" s="1"/>
    </row>
    <row r="18" spans="1:17" ht="15.6" x14ac:dyDescent="0.3">
      <c r="A18" s="5" t="s">
        <v>31</v>
      </c>
      <c r="B18" s="123">
        <v>17</v>
      </c>
      <c r="C18" s="124"/>
      <c r="D18" s="7"/>
      <c r="E18" s="41"/>
      <c r="F18" s="41"/>
      <c r="G18" s="7"/>
      <c r="H18" s="41"/>
      <c r="I18" s="1"/>
    </row>
    <row r="19" spans="1:17" ht="16.2" thickBot="1" x14ac:dyDescent="0.35">
      <c r="A19" s="28" t="s">
        <v>55</v>
      </c>
      <c r="B19" s="125">
        <v>1</v>
      </c>
      <c r="C19" s="126"/>
      <c r="D19" s="29"/>
      <c r="E19" s="43"/>
      <c r="F19" s="43"/>
      <c r="G19" s="29"/>
      <c r="H19" s="43"/>
      <c r="I19" s="1"/>
    </row>
    <row r="20" spans="1:17" ht="15.75" customHeight="1" thickBot="1" x14ac:dyDescent="0.35">
      <c r="A20" s="30" t="s">
        <v>20</v>
      </c>
      <c r="B20" s="107">
        <f>SUM(B5:C16)</f>
        <v>179</v>
      </c>
      <c r="C20" s="108"/>
      <c r="D20" s="31"/>
      <c r="E20" s="44"/>
      <c r="F20" s="32">
        <f>SUM(F5:F19)</f>
        <v>64</v>
      </c>
      <c r="G20" s="33"/>
      <c r="H20" s="74">
        <f>B20+F20</f>
        <v>243</v>
      </c>
      <c r="I20" s="1"/>
    </row>
    <row r="21" spans="1:17" ht="16.2" thickBot="1" x14ac:dyDescent="0.35">
      <c r="H21" s="85" t="s">
        <v>94</v>
      </c>
      <c r="I21" s="1"/>
      <c r="J21" s="36"/>
      <c r="K21" s="37"/>
      <c r="L21" s="37"/>
      <c r="M21" s="37"/>
      <c r="N21" s="37"/>
      <c r="O21" s="37"/>
      <c r="P21" s="37"/>
      <c r="Q21" s="37"/>
    </row>
    <row r="22" spans="1:17" ht="30" customHeight="1" thickBot="1" x14ac:dyDescent="0.35">
      <c r="B22" s="109" t="s">
        <v>29</v>
      </c>
      <c r="C22" s="110"/>
      <c r="D22" s="110"/>
      <c r="E22" s="110"/>
      <c r="F22" s="110"/>
      <c r="G22" s="68"/>
      <c r="H22" s="45">
        <f>ROUNDDOWN(17/3-5*$H$20/390,1)</f>
        <v>2.5</v>
      </c>
      <c r="I22" s="1"/>
      <c r="M22" s="37"/>
      <c r="N22" s="37"/>
      <c r="O22" s="37"/>
      <c r="P22" s="37"/>
      <c r="Q22" s="38"/>
    </row>
    <row r="23" spans="1:17" ht="15.6" x14ac:dyDescent="0.3">
      <c r="I23" s="1"/>
      <c r="J23" s="19"/>
    </row>
    <row r="24" spans="1:17" ht="18" x14ac:dyDescent="0.3">
      <c r="A24" s="27" t="s">
        <v>21</v>
      </c>
      <c r="B24" s="19"/>
      <c r="C24" s="19"/>
      <c r="D24" s="19"/>
      <c r="I24" s="1"/>
      <c r="J24" s="1"/>
    </row>
    <row r="25" spans="1:17" ht="15.6" x14ac:dyDescent="0.3">
      <c r="A25" s="21" t="s">
        <v>22</v>
      </c>
      <c r="B25" s="24" t="s">
        <v>19</v>
      </c>
      <c r="C25" s="23"/>
      <c r="D25" s="23"/>
      <c r="E25" s="23"/>
      <c r="F25" s="23"/>
      <c r="G25" s="23"/>
      <c r="H25" s="23"/>
      <c r="I25" s="37"/>
      <c r="J25" s="37"/>
    </row>
    <row r="26" spans="1:17" ht="15.6" x14ac:dyDescent="0.3">
      <c r="A26" s="21"/>
      <c r="B26" s="24" t="s">
        <v>71</v>
      </c>
      <c r="C26" s="23"/>
      <c r="D26" s="23"/>
      <c r="E26" s="23"/>
      <c r="F26" s="23"/>
      <c r="G26" s="23"/>
      <c r="H26" s="23"/>
      <c r="I26" s="37"/>
      <c r="J26" s="37"/>
    </row>
    <row r="27" spans="1:17" ht="15.6" x14ac:dyDescent="0.3">
      <c r="A27" s="21"/>
      <c r="B27" s="24" t="s">
        <v>56</v>
      </c>
      <c r="C27" s="23"/>
      <c r="D27" s="23"/>
      <c r="E27" s="23"/>
      <c r="F27" s="23"/>
      <c r="G27" s="23"/>
      <c r="H27" s="23"/>
      <c r="I27" s="37"/>
      <c r="J27" s="37"/>
    </row>
    <row r="28" spans="1:17" ht="15.6" x14ac:dyDescent="0.3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  <c r="I28" s="37"/>
      <c r="J28" s="37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  <c r="I29" s="37"/>
      <c r="J29" s="37"/>
    </row>
    <row r="30" spans="1:17" ht="15.6" x14ac:dyDescent="0.3">
      <c r="A30" s="26"/>
      <c r="B30" s="26" t="s">
        <v>72</v>
      </c>
      <c r="C30" s="26"/>
      <c r="D30" s="26"/>
      <c r="E30" s="26"/>
      <c r="F30" s="26"/>
      <c r="G30" s="26"/>
      <c r="H30" s="26"/>
      <c r="I30" s="37"/>
      <c r="J30" s="37"/>
    </row>
    <row r="31" spans="1:17" ht="15.6" x14ac:dyDescent="0.3">
      <c r="A31" s="75" t="s">
        <v>23</v>
      </c>
      <c r="B31" s="76"/>
      <c r="C31" s="76"/>
      <c r="D31" s="76"/>
      <c r="E31" s="76"/>
      <c r="F31" s="76"/>
      <c r="G31" s="76"/>
      <c r="H31" s="76"/>
      <c r="I31" s="37"/>
      <c r="J31" s="37"/>
    </row>
    <row r="32" spans="1:17" ht="15.6" x14ac:dyDescent="0.3">
      <c r="A32" s="75" t="s">
        <v>27</v>
      </c>
      <c r="B32" s="76" t="s">
        <v>36</v>
      </c>
      <c r="C32" s="76"/>
      <c r="D32" s="76"/>
      <c r="E32" s="76"/>
      <c r="F32" s="76"/>
      <c r="G32" s="76"/>
      <c r="H32" s="76"/>
      <c r="I32" s="37"/>
      <c r="J32" s="37"/>
    </row>
    <row r="33" spans="1:10" ht="15.6" x14ac:dyDescent="0.3">
      <c r="A33" s="78" t="s">
        <v>33</v>
      </c>
      <c r="B33" s="77"/>
      <c r="C33" s="77"/>
      <c r="D33" s="77"/>
      <c r="E33" s="77"/>
      <c r="F33" s="77"/>
      <c r="G33" s="77"/>
      <c r="H33" s="77"/>
      <c r="I33" s="37"/>
      <c r="J33" s="37"/>
    </row>
    <row r="34" spans="1:10" ht="15.75" customHeight="1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  <c r="I34" s="69"/>
      <c r="J34" s="69"/>
    </row>
    <row r="35" spans="1:10" ht="15.75" customHeight="1" x14ac:dyDescent="0.3">
      <c r="A35" s="79"/>
      <c r="B35" s="111" t="s">
        <v>70</v>
      </c>
      <c r="C35" s="111"/>
      <c r="D35" s="111"/>
      <c r="E35" s="111"/>
      <c r="F35" s="111"/>
      <c r="G35" s="111"/>
      <c r="H35" s="111"/>
      <c r="I35" s="70"/>
      <c r="J35" s="70"/>
    </row>
    <row r="36" spans="1:10" ht="15.6" x14ac:dyDescent="0.3">
      <c r="A36" s="77"/>
      <c r="B36" s="78" t="s">
        <v>24</v>
      </c>
      <c r="C36" s="80"/>
      <c r="D36" s="80"/>
      <c r="E36" s="80"/>
      <c r="F36" s="80"/>
      <c r="G36" s="80"/>
      <c r="H36" s="80"/>
      <c r="I36" s="37"/>
      <c r="J36" s="37"/>
    </row>
    <row r="37" spans="1:10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  <c r="I37" s="37"/>
      <c r="J37" s="37"/>
    </row>
    <row r="38" spans="1:10" ht="15.6" x14ac:dyDescent="0.3">
      <c r="A38" s="79"/>
      <c r="B38" s="76" t="s">
        <v>89</v>
      </c>
      <c r="C38" s="76"/>
      <c r="D38" s="76"/>
      <c r="E38" s="76"/>
      <c r="F38" s="76"/>
      <c r="G38" s="76"/>
      <c r="H38" s="76"/>
      <c r="I38" s="37"/>
      <c r="J38" s="37"/>
    </row>
    <row r="39" spans="1:10" ht="15.6" x14ac:dyDescent="0.3">
      <c r="A39" s="79"/>
      <c r="B39" s="78" t="s">
        <v>24</v>
      </c>
      <c r="C39" s="77"/>
      <c r="D39" s="77"/>
      <c r="E39" s="77"/>
      <c r="F39" s="77"/>
      <c r="G39" s="77"/>
      <c r="H39" s="77"/>
      <c r="I39" s="37"/>
      <c r="J39" s="37"/>
    </row>
    <row r="40" spans="1:10" ht="15.75" customHeight="1" x14ac:dyDescent="0.3">
      <c r="A40" s="79"/>
      <c r="B40" s="112" t="s">
        <v>67</v>
      </c>
      <c r="C40" s="112"/>
      <c r="D40" s="112"/>
      <c r="E40" s="112"/>
      <c r="F40" s="112"/>
      <c r="G40" s="112"/>
      <c r="H40" s="112"/>
      <c r="I40" s="62"/>
      <c r="J40" s="62"/>
    </row>
    <row r="41" spans="1:10" ht="15.6" customHeight="1" x14ac:dyDescent="0.3">
      <c r="A41" s="79"/>
      <c r="B41" s="105" t="s">
        <v>90</v>
      </c>
      <c r="C41" s="105"/>
      <c r="D41" s="105"/>
      <c r="E41" s="105"/>
      <c r="F41" s="105"/>
      <c r="G41" s="105"/>
      <c r="H41" s="105"/>
      <c r="I41" s="37"/>
      <c r="J41" s="37"/>
    </row>
  </sheetData>
  <mergeCells count="12">
    <mergeCell ref="B20:C20"/>
    <mergeCell ref="A1:F1"/>
    <mergeCell ref="A9:H9"/>
    <mergeCell ref="B16:C16"/>
    <mergeCell ref="B18:C18"/>
    <mergeCell ref="B19:C19"/>
    <mergeCell ref="B22:F22"/>
    <mergeCell ref="B34:H34"/>
    <mergeCell ref="B35:H35"/>
    <mergeCell ref="B40:H40"/>
    <mergeCell ref="B41:H41"/>
    <mergeCell ref="B28:H28"/>
  </mergeCells>
  <pageMargins left="0.39370078740157483" right="0.31496062992125984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Q41"/>
  <sheetViews>
    <sheetView topLeftCell="A15" zoomScaleNormal="100" workbookViewId="0">
      <selection activeCell="B29" sqref="B29"/>
    </sheetView>
  </sheetViews>
  <sheetFormatPr baseColWidth="10" defaultRowHeight="14.4" x14ac:dyDescent="0.3"/>
  <cols>
    <col min="1" max="1" width="28.6640625" customWidth="1"/>
    <col min="2" max="2" width="7.33203125" customWidth="1"/>
    <col min="3" max="3" width="7.44140625" customWidth="1"/>
    <col min="4" max="4" width="1" customWidth="1"/>
    <col min="5" max="5" width="7.33203125" customWidth="1"/>
    <col min="6" max="6" width="7.5546875" customWidth="1"/>
    <col min="7" max="7" width="1.109375" customWidth="1"/>
    <col min="8" max="8" width="31" customWidth="1"/>
    <col min="9" max="9" width="5.109375" customWidth="1"/>
    <col min="10" max="10" width="22.44140625" customWidth="1"/>
    <col min="17" max="17" width="26.88671875" customWidth="1"/>
  </cols>
  <sheetData>
    <row r="1" spans="1:10" ht="23.25" x14ac:dyDescent="0.25">
      <c r="A1" s="114" t="s">
        <v>57</v>
      </c>
      <c r="B1" s="114"/>
      <c r="C1" s="114"/>
      <c r="D1" s="114"/>
      <c r="E1" s="114"/>
      <c r="F1" s="114"/>
    </row>
    <row r="2" spans="1:10" ht="13.5" customHeight="1" x14ac:dyDescent="0.25">
      <c r="A2" s="56"/>
      <c r="B2" s="56"/>
      <c r="C2" s="56"/>
      <c r="D2" s="56"/>
      <c r="E2" s="56"/>
      <c r="F2" s="56"/>
    </row>
    <row r="3" spans="1:10" ht="15.6" x14ac:dyDescent="0.3">
      <c r="A3" s="67" t="s">
        <v>34</v>
      </c>
      <c r="B3" s="67"/>
      <c r="C3" s="67"/>
      <c r="D3" s="67"/>
      <c r="E3" s="67"/>
      <c r="F3" s="67"/>
      <c r="G3" s="67"/>
      <c r="H3" s="67"/>
      <c r="I3" s="36"/>
      <c r="J3" s="36"/>
    </row>
    <row r="4" spans="1:10" ht="29.25" customHeight="1" x14ac:dyDescent="0.25">
      <c r="A4" s="2" t="s">
        <v>0</v>
      </c>
      <c r="B4" s="3" t="s">
        <v>3</v>
      </c>
      <c r="C4" s="3" t="s">
        <v>4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10" ht="15.75" x14ac:dyDescent="0.25">
      <c r="A5" s="5" t="s">
        <v>7</v>
      </c>
      <c r="B5" s="59">
        <v>14</v>
      </c>
      <c r="C5" s="59">
        <v>8</v>
      </c>
      <c r="D5" s="7"/>
      <c r="E5" s="59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10" ht="15.75" x14ac:dyDescent="0.25">
      <c r="A6" s="5" t="s">
        <v>8</v>
      </c>
      <c r="B6" s="59">
        <v>9</v>
      </c>
      <c r="C6" s="34">
        <v>4</v>
      </c>
      <c r="D6" s="7"/>
      <c r="E6" s="59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10" ht="15.75" x14ac:dyDescent="0.25">
      <c r="A7" s="5" t="s">
        <v>9</v>
      </c>
      <c r="B7" s="59">
        <v>9</v>
      </c>
      <c r="C7" s="59"/>
      <c r="D7" s="7"/>
      <c r="E7" s="59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10" ht="15.6" x14ac:dyDescent="0.3">
      <c r="A8" s="8" t="s">
        <v>38</v>
      </c>
      <c r="B8" s="57">
        <v>12</v>
      </c>
      <c r="C8" s="57">
        <v>11</v>
      </c>
      <c r="D8" s="12"/>
      <c r="E8" s="57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10" ht="15" customHeight="1" x14ac:dyDescent="0.25">
      <c r="A9" s="116"/>
      <c r="B9" s="117"/>
      <c r="C9" s="117"/>
      <c r="D9" s="117"/>
      <c r="E9" s="117"/>
      <c r="F9" s="117"/>
      <c r="G9" s="117"/>
      <c r="H9" s="118"/>
      <c r="I9" s="1"/>
    </row>
    <row r="10" spans="1:10" ht="15.75" x14ac:dyDescent="0.25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6" si="2">(C10+B10)/(COUNTA(B10:C10))</f>
        <v>9.5</v>
      </c>
      <c r="I10" s="1"/>
    </row>
    <row r="11" spans="1:10" ht="15.75" x14ac:dyDescent="0.25">
      <c r="A11" s="5" t="s">
        <v>54</v>
      </c>
      <c r="B11" s="59">
        <v>11</v>
      </c>
      <c r="C11" s="59"/>
      <c r="D11" s="7"/>
      <c r="E11" s="41"/>
      <c r="F11" s="41"/>
      <c r="G11" s="7"/>
      <c r="H11" s="73">
        <f t="shared" si="2"/>
        <v>11</v>
      </c>
      <c r="I11" s="1"/>
    </row>
    <row r="12" spans="1:10" ht="15.75" x14ac:dyDescent="0.25">
      <c r="A12" s="5" t="s">
        <v>39</v>
      </c>
      <c r="B12" s="59">
        <v>12</v>
      </c>
      <c r="C12" s="59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10" ht="15.75" x14ac:dyDescent="0.25">
      <c r="A13" s="5" t="s">
        <v>40</v>
      </c>
      <c r="B13" s="59">
        <v>11</v>
      </c>
      <c r="C13" s="59">
        <v>9</v>
      </c>
      <c r="D13" s="7"/>
      <c r="E13" s="41"/>
      <c r="F13" s="41"/>
      <c r="G13" s="7"/>
      <c r="H13" s="73">
        <f t="shared" si="2"/>
        <v>10</v>
      </c>
      <c r="I13" s="1"/>
    </row>
    <row r="14" spans="1:10" ht="15.75" x14ac:dyDescent="0.25">
      <c r="A14" s="5" t="s">
        <v>41</v>
      </c>
      <c r="B14" s="59">
        <v>9</v>
      </c>
      <c r="C14" s="59">
        <v>9</v>
      </c>
      <c r="D14" s="7"/>
      <c r="E14" s="41"/>
      <c r="F14" s="41"/>
      <c r="G14" s="7"/>
      <c r="H14" s="73">
        <f t="shared" si="2"/>
        <v>9</v>
      </c>
      <c r="I14" s="1"/>
    </row>
    <row r="15" spans="1:10" ht="15.75" x14ac:dyDescent="0.25">
      <c r="A15" s="5" t="s">
        <v>17</v>
      </c>
      <c r="B15" s="59"/>
      <c r="C15" s="59">
        <v>9</v>
      </c>
      <c r="D15" s="7"/>
      <c r="E15" s="41"/>
      <c r="F15" s="41"/>
      <c r="G15" s="7"/>
      <c r="H15" s="73">
        <f t="shared" si="2"/>
        <v>9</v>
      </c>
      <c r="I15" s="1"/>
    </row>
    <row r="16" spans="1:10" ht="15" customHeight="1" x14ac:dyDescent="0.25">
      <c r="A16" s="5" t="s">
        <v>19</v>
      </c>
      <c r="B16" s="127">
        <v>11</v>
      </c>
      <c r="C16" s="127"/>
      <c r="D16" s="7"/>
      <c r="E16" s="41"/>
      <c r="F16" s="41"/>
      <c r="G16" s="7"/>
      <c r="H16" s="73">
        <f t="shared" si="2"/>
        <v>11</v>
      </c>
      <c r="I16" s="1"/>
    </row>
    <row r="17" spans="1:17" ht="15.75" customHeight="1" x14ac:dyDescent="0.25">
      <c r="A17" s="48"/>
      <c r="B17" s="49"/>
      <c r="C17" s="49"/>
      <c r="D17" s="49"/>
      <c r="E17" s="49"/>
      <c r="F17" s="49"/>
      <c r="G17" s="49"/>
      <c r="H17" s="50"/>
      <c r="I17" s="1"/>
    </row>
    <row r="18" spans="1:17" ht="15.75" x14ac:dyDescent="0.25">
      <c r="A18" s="5" t="s">
        <v>31</v>
      </c>
      <c r="B18" s="123">
        <v>17</v>
      </c>
      <c r="C18" s="124"/>
      <c r="D18" s="7"/>
      <c r="E18" s="41"/>
      <c r="F18" s="41"/>
      <c r="G18" s="7"/>
      <c r="H18" s="41"/>
      <c r="I18" s="1"/>
    </row>
    <row r="19" spans="1:17" ht="16.5" thickBot="1" x14ac:dyDescent="0.3">
      <c r="A19" s="28" t="s">
        <v>55</v>
      </c>
      <c r="B19" s="125">
        <v>1</v>
      </c>
      <c r="C19" s="126"/>
      <c r="D19" s="29"/>
      <c r="E19" s="43"/>
      <c r="F19" s="43"/>
      <c r="G19" s="29"/>
      <c r="H19" s="43"/>
      <c r="I19" s="1"/>
    </row>
    <row r="20" spans="1:17" ht="15.75" customHeight="1" thickBot="1" x14ac:dyDescent="0.3">
      <c r="A20" s="30" t="s">
        <v>20</v>
      </c>
      <c r="B20" s="107">
        <f>SUM(B5:C16)</f>
        <v>179</v>
      </c>
      <c r="C20" s="108"/>
      <c r="D20" s="31"/>
      <c r="E20" s="44"/>
      <c r="F20" s="32">
        <f>SUM(F5:F19)</f>
        <v>64</v>
      </c>
      <c r="G20" s="33"/>
      <c r="H20" s="74">
        <f>B20+F20</f>
        <v>243</v>
      </c>
      <c r="I20" s="1"/>
    </row>
    <row r="21" spans="1:17" ht="16.2" thickBot="1" x14ac:dyDescent="0.35">
      <c r="H21" s="85" t="s">
        <v>94</v>
      </c>
      <c r="I21" s="1"/>
      <c r="J21" s="36"/>
      <c r="K21" s="37"/>
      <c r="L21" s="37"/>
      <c r="M21" s="37"/>
      <c r="N21" s="37"/>
      <c r="O21" s="37"/>
      <c r="P21" s="37"/>
      <c r="Q21" s="37"/>
    </row>
    <row r="22" spans="1:17" ht="30" customHeight="1" thickBot="1" x14ac:dyDescent="0.3">
      <c r="B22" s="109" t="s">
        <v>29</v>
      </c>
      <c r="C22" s="110"/>
      <c r="D22" s="110"/>
      <c r="E22" s="110"/>
      <c r="F22" s="110"/>
      <c r="G22" s="68"/>
      <c r="H22" s="45">
        <f>ROUNDDOWN(17/3-5*$H$20/390,1)</f>
        <v>2.5</v>
      </c>
      <c r="I22" s="1"/>
      <c r="M22" s="37"/>
      <c r="N22" s="37"/>
      <c r="O22" s="37"/>
      <c r="P22" s="37"/>
      <c r="Q22" s="38"/>
    </row>
    <row r="23" spans="1:17" ht="15.75" x14ac:dyDescent="0.25">
      <c r="I23" s="1"/>
      <c r="J23" s="19"/>
    </row>
    <row r="24" spans="1:17" ht="18.75" x14ac:dyDescent="0.25">
      <c r="A24" s="27" t="s">
        <v>21</v>
      </c>
      <c r="B24" s="19"/>
      <c r="C24" s="19"/>
      <c r="D24" s="19"/>
      <c r="I24" s="1"/>
      <c r="J24" s="1"/>
    </row>
    <row r="25" spans="1:17" ht="15.75" x14ac:dyDescent="0.25">
      <c r="A25" s="21" t="s">
        <v>22</v>
      </c>
      <c r="B25" s="24" t="s">
        <v>19</v>
      </c>
      <c r="C25" s="23"/>
      <c r="D25" s="23"/>
      <c r="E25" s="23"/>
      <c r="F25" s="23"/>
      <c r="G25" s="23"/>
      <c r="H25" s="23"/>
      <c r="I25" s="37"/>
      <c r="J25" s="37"/>
    </row>
    <row r="26" spans="1:17" ht="15.6" x14ac:dyDescent="0.3">
      <c r="A26" s="21"/>
      <c r="B26" s="24" t="s">
        <v>71</v>
      </c>
      <c r="C26" s="23"/>
      <c r="D26" s="23"/>
      <c r="E26" s="23"/>
      <c r="F26" s="23"/>
      <c r="G26" s="23"/>
      <c r="H26" s="23"/>
      <c r="I26" s="37"/>
      <c r="J26" s="37"/>
    </row>
    <row r="27" spans="1:17" ht="15.75" x14ac:dyDescent="0.25">
      <c r="A27" s="21"/>
      <c r="B27" s="24" t="s">
        <v>56</v>
      </c>
      <c r="C27" s="23"/>
      <c r="D27" s="23"/>
      <c r="E27" s="23"/>
      <c r="F27" s="23"/>
      <c r="G27" s="23"/>
      <c r="H27" s="23"/>
      <c r="I27" s="37"/>
      <c r="J27" s="37"/>
    </row>
    <row r="28" spans="1:17" ht="15.75" x14ac:dyDescent="0.25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  <c r="I28" s="37"/>
      <c r="J28" s="37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  <c r="I29" s="37"/>
      <c r="J29" s="37"/>
    </row>
    <row r="30" spans="1:17" ht="15.6" x14ac:dyDescent="0.3">
      <c r="A30" s="26"/>
      <c r="B30" s="26" t="s">
        <v>72</v>
      </c>
      <c r="C30" s="26"/>
      <c r="D30" s="26"/>
      <c r="E30" s="26"/>
      <c r="F30" s="26"/>
      <c r="G30" s="26"/>
      <c r="H30" s="26"/>
      <c r="I30" s="37"/>
      <c r="J30" s="37"/>
    </row>
    <row r="31" spans="1:17" ht="15.6" x14ac:dyDescent="0.3">
      <c r="A31" s="75" t="s">
        <v>23</v>
      </c>
      <c r="B31" s="76"/>
      <c r="C31" s="76"/>
      <c r="D31" s="76"/>
      <c r="E31" s="76"/>
      <c r="F31" s="76"/>
      <c r="G31" s="76"/>
      <c r="H31" s="76"/>
      <c r="I31" s="37"/>
      <c r="J31" s="37"/>
    </row>
    <row r="32" spans="1:17" ht="15.6" x14ac:dyDescent="0.3">
      <c r="A32" s="75" t="s">
        <v>27</v>
      </c>
      <c r="B32" s="76" t="s">
        <v>36</v>
      </c>
      <c r="C32" s="76"/>
      <c r="D32" s="76"/>
      <c r="E32" s="76"/>
      <c r="F32" s="76"/>
      <c r="G32" s="76"/>
      <c r="H32" s="76"/>
      <c r="I32" s="37"/>
      <c r="J32" s="37"/>
    </row>
    <row r="33" spans="1:10" ht="15.6" x14ac:dyDescent="0.3">
      <c r="A33" s="78" t="s">
        <v>33</v>
      </c>
      <c r="B33" s="77"/>
      <c r="C33" s="77"/>
      <c r="D33" s="77"/>
      <c r="E33" s="77"/>
      <c r="F33" s="77"/>
      <c r="G33" s="77"/>
      <c r="H33" s="77"/>
      <c r="I33" s="37"/>
      <c r="J33" s="37"/>
    </row>
    <row r="34" spans="1:10" ht="15.75" customHeight="1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  <c r="I34" s="69"/>
      <c r="J34" s="69"/>
    </row>
    <row r="35" spans="1:10" ht="15.75" customHeight="1" x14ac:dyDescent="0.3">
      <c r="A35" s="79"/>
      <c r="B35" s="111" t="s">
        <v>70</v>
      </c>
      <c r="C35" s="111"/>
      <c r="D35" s="111"/>
      <c r="E35" s="111"/>
      <c r="F35" s="111"/>
      <c r="G35" s="111"/>
      <c r="H35" s="111"/>
      <c r="I35" s="70"/>
      <c r="J35" s="70"/>
    </row>
    <row r="36" spans="1:10" ht="15.6" x14ac:dyDescent="0.3">
      <c r="A36" s="77"/>
      <c r="B36" s="78" t="s">
        <v>24</v>
      </c>
      <c r="C36" s="80"/>
      <c r="D36" s="80"/>
      <c r="E36" s="80"/>
      <c r="F36" s="80"/>
      <c r="G36" s="80"/>
      <c r="H36" s="80"/>
      <c r="I36" s="37"/>
      <c r="J36" s="37"/>
    </row>
    <row r="37" spans="1:10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  <c r="I37" s="37"/>
      <c r="J37" s="37"/>
    </row>
    <row r="38" spans="1:10" ht="15.6" x14ac:dyDescent="0.3">
      <c r="A38" s="79"/>
      <c r="B38" s="76" t="s">
        <v>89</v>
      </c>
      <c r="C38" s="76"/>
      <c r="D38" s="76"/>
      <c r="E38" s="76"/>
      <c r="F38" s="76"/>
      <c r="G38" s="76"/>
      <c r="H38" s="76"/>
      <c r="I38" s="37"/>
      <c r="J38" s="37"/>
    </row>
    <row r="39" spans="1:10" ht="15.6" x14ac:dyDescent="0.3">
      <c r="A39" s="79"/>
      <c r="B39" s="78" t="s">
        <v>24</v>
      </c>
      <c r="C39" s="77"/>
      <c r="D39" s="77"/>
      <c r="E39" s="77"/>
      <c r="F39" s="77"/>
      <c r="G39" s="77"/>
      <c r="H39" s="77"/>
      <c r="I39" s="37"/>
      <c r="J39" s="37"/>
    </row>
    <row r="40" spans="1:10" ht="15.75" customHeight="1" x14ac:dyDescent="0.3">
      <c r="A40" s="79"/>
      <c r="B40" s="112" t="s">
        <v>67</v>
      </c>
      <c r="C40" s="112"/>
      <c r="D40" s="112"/>
      <c r="E40" s="112"/>
      <c r="F40" s="112"/>
      <c r="G40" s="112"/>
      <c r="H40" s="112"/>
      <c r="I40" s="62"/>
      <c r="J40" s="62"/>
    </row>
    <row r="41" spans="1:10" ht="15.6" customHeight="1" x14ac:dyDescent="0.3">
      <c r="A41" s="79"/>
      <c r="B41" s="105" t="s">
        <v>90</v>
      </c>
      <c r="C41" s="105"/>
      <c r="D41" s="105"/>
      <c r="E41" s="105"/>
      <c r="F41" s="105"/>
      <c r="G41" s="105"/>
      <c r="H41" s="105"/>
      <c r="I41" s="37"/>
      <c r="J41" s="37"/>
    </row>
  </sheetData>
  <mergeCells count="12">
    <mergeCell ref="B20:C20"/>
    <mergeCell ref="A1:F1"/>
    <mergeCell ref="A9:H9"/>
    <mergeCell ref="B16:C16"/>
    <mergeCell ref="B18:C18"/>
    <mergeCell ref="B19:C19"/>
    <mergeCell ref="B22:F22"/>
    <mergeCell ref="B34:H34"/>
    <mergeCell ref="B35:H35"/>
    <mergeCell ref="B40:H40"/>
    <mergeCell ref="B41:H41"/>
    <mergeCell ref="B28:H28"/>
  </mergeCells>
  <pageMargins left="0.39370078740157483" right="0.31496062992125984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Q41"/>
  <sheetViews>
    <sheetView topLeftCell="A5" zoomScaleNormal="100" workbookViewId="0">
      <selection activeCell="B29" sqref="B29"/>
    </sheetView>
  </sheetViews>
  <sheetFormatPr baseColWidth="10" defaultRowHeight="14.4" x14ac:dyDescent="0.3"/>
  <cols>
    <col min="1" max="1" width="28.6640625" customWidth="1"/>
    <col min="2" max="2" width="7.33203125" customWidth="1"/>
    <col min="3" max="3" width="7.44140625" customWidth="1"/>
    <col min="4" max="4" width="1" customWidth="1"/>
    <col min="5" max="5" width="7.33203125" customWidth="1"/>
    <col min="6" max="6" width="7.5546875" customWidth="1"/>
    <col min="7" max="7" width="1.109375" customWidth="1"/>
    <col min="8" max="8" width="31" customWidth="1"/>
    <col min="9" max="9" width="5.109375" customWidth="1"/>
    <col min="10" max="10" width="22.44140625" customWidth="1"/>
    <col min="17" max="17" width="26.88671875" customWidth="1"/>
  </cols>
  <sheetData>
    <row r="1" spans="1:10" ht="23.25" x14ac:dyDescent="0.25">
      <c r="A1" s="114" t="s">
        <v>58</v>
      </c>
      <c r="B1" s="114"/>
      <c r="C1" s="114"/>
      <c r="D1" s="114"/>
      <c r="E1" s="114"/>
      <c r="F1" s="114"/>
    </row>
    <row r="2" spans="1:10" ht="13.5" customHeight="1" x14ac:dyDescent="0.25">
      <c r="A2" s="56"/>
      <c r="B2" s="56"/>
      <c r="C2" s="56"/>
      <c r="D2" s="56"/>
      <c r="E2" s="56"/>
      <c r="F2" s="56"/>
    </row>
    <row r="3" spans="1:10" ht="15.6" x14ac:dyDescent="0.3">
      <c r="A3" s="128" t="s">
        <v>34</v>
      </c>
      <c r="B3" s="128"/>
      <c r="C3" s="128"/>
      <c r="D3" s="128"/>
      <c r="E3" s="128"/>
      <c r="F3" s="128"/>
      <c r="G3" s="128"/>
      <c r="H3" s="128"/>
      <c r="I3" s="36"/>
      <c r="J3" s="36"/>
    </row>
    <row r="4" spans="1:10" ht="29.25" customHeight="1" x14ac:dyDescent="0.25">
      <c r="A4" s="2" t="s">
        <v>0</v>
      </c>
      <c r="B4" s="3" t="s">
        <v>3</v>
      </c>
      <c r="C4" s="3" t="s">
        <v>4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10" ht="15.75" x14ac:dyDescent="0.25">
      <c r="A5" s="5" t="s">
        <v>7</v>
      </c>
      <c r="B5" s="59">
        <v>14</v>
      </c>
      <c r="C5" s="59">
        <v>8</v>
      </c>
      <c r="D5" s="7"/>
      <c r="E5" s="59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10" ht="15.75" x14ac:dyDescent="0.25">
      <c r="A6" s="5" t="s">
        <v>8</v>
      </c>
      <c r="B6" s="59">
        <v>9</v>
      </c>
      <c r="C6" s="34">
        <v>4</v>
      </c>
      <c r="D6" s="7"/>
      <c r="E6" s="59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10" ht="15.75" x14ac:dyDescent="0.25">
      <c r="A7" s="5" t="s">
        <v>9</v>
      </c>
      <c r="B7" s="59">
        <v>9</v>
      </c>
      <c r="C7" s="59"/>
      <c r="D7" s="7"/>
      <c r="E7" s="59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10" ht="15.75" x14ac:dyDescent="0.25">
      <c r="A8" s="8" t="s">
        <v>47</v>
      </c>
      <c r="B8" s="57">
        <v>12</v>
      </c>
      <c r="C8" s="57">
        <v>11</v>
      </c>
      <c r="D8" s="12"/>
      <c r="E8" s="57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10" ht="15" customHeight="1" x14ac:dyDescent="0.25">
      <c r="A9" s="116"/>
      <c r="B9" s="117"/>
      <c r="C9" s="117"/>
      <c r="D9" s="117"/>
      <c r="E9" s="117"/>
      <c r="F9" s="117"/>
      <c r="G9" s="117"/>
      <c r="H9" s="118"/>
      <c r="I9" s="1"/>
    </row>
    <row r="10" spans="1:10" ht="15.75" x14ac:dyDescent="0.25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6" si="2">(C10+B10)/(COUNTA(B10:C10))</f>
        <v>9.5</v>
      </c>
      <c r="I10" s="1"/>
    </row>
    <row r="11" spans="1:10" ht="15.75" x14ac:dyDescent="0.25">
      <c r="A11" s="5" t="s">
        <v>54</v>
      </c>
      <c r="B11" s="59">
        <v>11</v>
      </c>
      <c r="C11" s="59"/>
      <c r="D11" s="7"/>
      <c r="E11" s="41"/>
      <c r="F11" s="41"/>
      <c r="G11" s="7"/>
      <c r="H11" s="73">
        <f t="shared" si="2"/>
        <v>11</v>
      </c>
      <c r="I11" s="1"/>
    </row>
    <row r="12" spans="1:10" ht="15.75" x14ac:dyDescent="0.25">
      <c r="A12" s="5" t="s">
        <v>48</v>
      </c>
      <c r="B12" s="59">
        <v>12</v>
      </c>
      <c r="C12" s="59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10" ht="15.75" x14ac:dyDescent="0.25">
      <c r="A13" s="5" t="s">
        <v>50</v>
      </c>
      <c r="B13" s="59">
        <v>11</v>
      </c>
      <c r="C13" s="59">
        <v>9</v>
      </c>
      <c r="D13" s="7"/>
      <c r="E13" s="41"/>
      <c r="F13" s="41"/>
      <c r="G13" s="7"/>
      <c r="H13" s="73">
        <f t="shared" si="2"/>
        <v>10</v>
      </c>
      <c r="I13" s="1"/>
    </row>
    <row r="14" spans="1:10" ht="15.75" x14ac:dyDescent="0.25">
      <c r="A14" s="5" t="s">
        <v>51</v>
      </c>
      <c r="B14" s="59">
        <v>9</v>
      </c>
      <c r="C14" s="59">
        <v>9</v>
      </c>
      <c r="D14" s="7"/>
      <c r="E14" s="41"/>
      <c r="F14" s="41"/>
      <c r="G14" s="7"/>
      <c r="H14" s="73">
        <f t="shared" si="2"/>
        <v>9</v>
      </c>
      <c r="I14" s="1"/>
    </row>
    <row r="15" spans="1:10" ht="15.75" x14ac:dyDescent="0.25">
      <c r="A15" s="5" t="s">
        <v>17</v>
      </c>
      <c r="B15" s="59"/>
      <c r="C15" s="59">
        <v>9</v>
      </c>
      <c r="D15" s="7"/>
      <c r="E15" s="41"/>
      <c r="F15" s="41"/>
      <c r="G15" s="7"/>
      <c r="H15" s="73">
        <f t="shared" si="2"/>
        <v>9</v>
      </c>
      <c r="I15" s="1"/>
    </row>
    <row r="16" spans="1:10" ht="15" customHeight="1" x14ac:dyDescent="0.25">
      <c r="A16" s="5" t="s">
        <v>19</v>
      </c>
      <c r="B16" s="127">
        <v>11</v>
      </c>
      <c r="C16" s="127"/>
      <c r="D16" s="7"/>
      <c r="E16" s="41"/>
      <c r="F16" s="41"/>
      <c r="G16" s="7"/>
      <c r="H16" s="73">
        <f t="shared" si="2"/>
        <v>11</v>
      </c>
      <c r="I16" s="1"/>
    </row>
    <row r="17" spans="1:17" ht="15.75" customHeight="1" x14ac:dyDescent="0.25">
      <c r="A17" s="48"/>
      <c r="B17" s="49"/>
      <c r="C17" s="49"/>
      <c r="D17" s="49"/>
      <c r="E17" s="49"/>
      <c r="F17" s="49"/>
      <c r="G17" s="49"/>
      <c r="H17" s="50"/>
      <c r="I17" s="1"/>
    </row>
    <row r="18" spans="1:17" ht="15.75" x14ac:dyDescent="0.25">
      <c r="A18" s="5" t="s">
        <v>31</v>
      </c>
      <c r="B18" s="123">
        <v>17</v>
      </c>
      <c r="C18" s="124"/>
      <c r="D18" s="7"/>
      <c r="E18" s="41"/>
      <c r="F18" s="41"/>
      <c r="G18" s="7"/>
      <c r="H18" s="41"/>
      <c r="I18" s="1"/>
    </row>
    <row r="19" spans="1:17" ht="16.5" thickBot="1" x14ac:dyDescent="0.3">
      <c r="A19" s="28" t="s">
        <v>55</v>
      </c>
      <c r="B19" s="125">
        <v>1</v>
      </c>
      <c r="C19" s="126"/>
      <c r="D19" s="29"/>
      <c r="E19" s="43"/>
      <c r="F19" s="43"/>
      <c r="G19" s="29"/>
      <c r="H19" s="43"/>
      <c r="I19" s="1"/>
    </row>
    <row r="20" spans="1:17" ht="15.75" customHeight="1" thickBot="1" x14ac:dyDescent="0.3">
      <c r="A20" s="30" t="s">
        <v>20</v>
      </c>
      <c r="B20" s="107">
        <f>SUM(B5:C16)</f>
        <v>179</v>
      </c>
      <c r="C20" s="108"/>
      <c r="D20" s="31"/>
      <c r="E20" s="44"/>
      <c r="F20" s="32">
        <f>SUM(F5:F19)</f>
        <v>64</v>
      </c>
      <c r="G20" s="33"/>
      <c r="H20" s="74">
        <f>B20+F20</f>
        <v>243</v>
      </c>
      <c r="I20" s="1"/>
    </row>
    <row r="21" spans="1:17" ht="16.2" thickBot="1" x14ac:dyDescent="0.35">
      <c r="H21" s="85" t="s">
        <v>94</v>
      </c>
      <c r="I21" s="1"/>
      <c r="J21" s="36"/>
      <c r="K21" s="37"/>
      <c r="L21" s="37"/>
      <c r="M21" s="37"/>
      <c r="N21" s="37"/>
      <c r="O21" s="37"/>
      <c r="P21" s="37"/>
      <c r="Q21" s="37"/>
    </row>
    <row r="22" spans="1:17" ht="30" customHeight="1" thickBot="1" x14ac:dyDescent="0.3">
      <c r="B22" s="109" t="s">
        <v>29</v>
      </c>
      <c r="C22" s="110"/>
      <c r="D22" s="110"/>
      <c r="E22" s="110"/>
      <c r="F22" s="110"/>
      <c r="G22" s="68"/>
      <c r="H22" s="45">
        <f>ROUNDDOWN(17/3-5*$H$20/390,1)</f>
        <v>2.5</v>
      </c>
      <c r="I22" s="1"/>
      <c r="M22" s="37"/>
      <c r="N22" s="37"/>
      <c r="O22" s="37"/>
      <c r="P22" s="37"/>
      <c r="Q22" s="38"/>
    </row>
    <row r="23" spans="1:17" ht="15.75" x14ac:dyDescent="0.25">
      <c r="I23" s="1"/>
      <c r="J23" s="19"/>
    </row>
    <row r="24" spans="1:17" ht="18.75" x14ac:dyDescent="0.25">
      <c r="A24" s="27" t="s">
        <v>21</v>
      </c>
      <c r="B24" s="19"/>
      <c r="C24" s="19"/>
      <c r="D24" s="19"/>
      <c r="I24" s="1"/>
      <c r="J24" s="1"/>
    </row>
    <row r="25" spans="1:17" ht="15.75" x14ac:dyDescent="0.25">
      <c r="A25" s="21" t="s">
        <v>22</v>
      </c>
      <c r="B25" s="24" t="s">
        <v>19</v>
      </c>
      <c r="C25" s="23"/>
      <c r="D25" s="23"/>
      <c r="E25" s="23"/>
      <c r="F25" s="23"/>
      <c r="G25" s="23"/>
      <c r="H25" s="23"/>
      <c r="I25" s="37"/>
      <c r="J25" s="37"/>
    </row>
    <row r="26" spans="1:17" ht="15.6" x14ac:dyDescent="0.3">
      <c r="A26" s="21"/>
      <c r="B26" s="24" t="s">
        <v>71</v>
      </c>
      <c r="C26" s="23"/>
      <c r="D26" s="23"/>
      <c r="E26" s="23"/>
      <c r="F26" s="23"/>
      <c r="G26" s="23"/>
      <c r="H26" s="23"/>
      <c r="I26" s="37"/>
      <c r="J26" s="37"/>
    </row>
    <row r="27" spans="1:17" ht="15.75" x14ac:dyDescent="0.25">
      <c r="A27" s="21"/>
      <c r="B27" s="24" t="s">
        <v>56</v>
      </c>
      <c r="C27" s="23"/>
      <c r="D27" s="23"/>
      <c r="E27" s="23"/>
      <c r="F27" s="23"/>
      <c r="G27" s="23"/>
      <c r="H27" s="23"/>
      <c r="I27" s="37"/>
      <c r="J27" s="37"/>
    </row>
    <row r="28" spans="1:17" ht="15.75" x14ac:dyDescent="0.25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  <c r="I28" s="37"/>
      <c r="J28" s="37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  <c r="I29" s="37"/>
      <c r="J29" s="37"/>
    </row>
    <row r="30" spans="1:17" ht="15.6" x14ac:dyDescent="0.3">
      <c r="A30" s="26"/>
      <c r="B30" s="26" t="s">
        <v>72</v>
      </c>
      <c r="C30" s="26"/>
      <c r="D30" s="26"/>
      <c r="E30" s="26"/>
      <c r="F30" s="26"/>
      <c r="G30" s="26"/>
      <c r="H30" s="26"/>
      <c r="I30" s="37"/>
      <c r="J30" s="37"/>
    </row>
    <row r="31" spans="1:17" ht="15.6" x14ac:dyDescent="0.3">
      <c r="A31" s="75" t="s">
        <v>23</v>
      </c>
      <c r="B31" s="76"/>
      <c r="C31" s="76"/>
      <c r="D31" s="76"/>
      <c r="E31" s="76"/>
      <c r="F31" s="76"/>
      <c r="G31" s="76"/>
      <c r="H31" s="76"/>
      <c r="I31" s="37"/>
      <c r="J31" s="37"/>
    </row>
    <row r="32" spans="1:17" ht="15.6" x14ac:dyDescent="0.3">
      <c r="A32" s="75" t="s">
        <v>27</v>
      </c>
      <c r="B32" s="76" t="s">
        <v>36</v>
      </c>
      <c r="C32" s="76"/>
      <c r="D32" s="76"/>
      <c r="E32" s="76"/>
      <c r="F32" s="76"/>
      <c r="G32" s="76"/>
      <c r="H32" s="76"/>
      <c r="I32" s="37"/>
      <c r="J32" s="37"/>
    </row>
    <row r="33" spans="1:10" ht="15.6" x14ac:dyDescent="0.3">
      <c r="A33" s="78" t="s">
        <v>33</v>
      </c>
      <c r="B33" s="77"/>
      <c r="C33" s="77"/>
      <c r="D33" s="77"/>
      <c r="E33" s="77"/>
      <c r="F33" s="77"/>
      <c r="G33" s="77"/>
      <c r="H33" s="77"/>
      <c r="I33" s="37"/>
      <c r="J33" s="37"/>
    </row>
    <row r="34" spans="1:10" ht="15.75" customHeight="1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  <c r="I34" s="69"/>
      <c r="J34" s="69"/>
    </row>
    <row r="35" spans="1:10" ht="15.75" customHeight="1" x14ac:dyDescent="0.3">
      <c r="A35" s="79"/>
      <c r="B35" s="111" t="s">
        <v>70</v>
      </c>
      <c r="C35" s="111"/>
      <c r="D35" s="111"/>
      <c r="E35" s="111"/>
      <c r="F35" s="111"/>
      <c r="G35" s="111"/>
      <c r="H35" s="111"/>
      <c r="I35" s="70"/>
      <c r="J35" s="70"/>
    </row>
    <row r="36" spans="1:10" ht="15.6" x14ac:dyDescent="0.3">
      <c r="A36" s="77"/>
      <c r="B36" s="78" t="s">
        <v>24</v>
      </c>
      <c r="C36" s="80"/>
      <c r="D36" s="80"/>
      <c r="E36" s="80"/>
      <c r="F36" s="80"/>
      <c r="G36" s="80"/>
      <c r="H36" s="80"/>
      <c r="I36" s="37"/>
      <c r="J36" s="37"/>
    </row>
    <row r="37" spans="1:10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  <c r="I37" s="37"/>
      <c r="J37" s="37"/>
    </row>
    <row r="38" spans="1:10" ht="15.6" x14ac:dyDescent="0.3">
      <c r="A38" s="79"/>
      <c r="B38" s="76" t="s">
        <v>89</v>
      </c>
      <c r="C38" s="76"/>
      <c r="D38" s="76"/>
      <c r="E38" s="76"/>
      <c r="F38" s="76"/>
      <c r="G38" s="76"/>
      <c r="H38" s="76"/>
      <c r="I38" s="37"/>
      <c r="J38" s="37"/>
    </row>
    <row r="39" spans="1:10" ht="15.6" x14ac:dyDescent="0.3">
      <c r="A39" s="79"/>
      <c r="B39" s="78" t="s">
        <v>24</v>
      </c>
      <c r="C39" s="77"/>
      <c r="D39" s="77"/>
      <c r="E39" s="77"/>
      <c r="F39" s="77"/>
      <c r="G39" s="77"/>
      <c r="H39" s="77"/>
      <c r="I39" s="37"/>
      <c r="J39" s="37"/>
    </row>
    <row r="40" spans="1:10" ht="15.75" customHeight="1" x14ac:dyDescent="0.3">
      <c r="A40" s="79"/>
      <c r="B40" s="112" t="s">
        <v>67</v>
      </c>
      <c r="C40" s="112"/>
      <c r="D40" s="112"/>
      <c r="E40" s="112"/>
      <c r="F40" s="112"/>
      <c r="G40" s="112"/>
      <c r="H40" s="112"/>
      <c r="I40" s="62"/>
      <c r="J40" s="62"/>
    </row>
    <row r="41" spans="1:10" ht="15.6" customHeight="1" x14ac:dyDescent="0.3">
      <c r="A41" s="79"/>
      <c r="B41" s="105" t="s">
        <v>90</v>
      </c>
      <c r="C41" s="105"/>
      <c r="D41" s="105"/>
      <c r="E41" s="105"/>
      <c r="F41" s="105"/>
      <c r="G41" s="105"/>
      <c r="H41" s="105"/>
      <c r="I41" s="37"/>
      <c r="J41" s="37"/>
    </row>
  </sheetData>
  <mergeCells count="13">
    <mergeCell ref="B19:C19"/>
    <mergeCell ref="B20:C20"/>
    <mergeCell ref="A3:H3"/>
    <mergeCell ref="A1:F1"/>
    <mergeCell ref="A9:H9"/>
    <mergeCell ref="B16:C16"/>
    <mergeCell ref="B18:C18"/>
    <mergeCell ref="B22:F22"/>
    <mergeCell ref="B34:H34"/>
    <mergeCell ref="B35:H35"/>
    <mergeCell ref="B40:H40"/>
    <mergeCell ref="B41:H41"/>
    <mergeCell ref="B28:H28"/>
  </mergeCells>
  <pageMargins left="0.39370078740157483" right="0.31496062992125984" top="0.39370078740157483" bottom="0.39370078740157483" header="0.31496062992125984" footer="0.31496062992125984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38FC-A346-47E5-AD02-DDD154656E20}">
  <dimension ref="A1:Q44"/>
  <sheetViews>
    <sheetView tabSelected="1" topLeftCell="A20" zoomScaleNormal="100" workbookViewId="0">
      <selection activeCell="L15" sqref="L15"/>
    </sheetView>
  </sheetViews>
  <sheetFormatPr baseColWidth="10" defaultRowHeight="14.4" x14ac:dyDescent="0.3"/>
  <cols>
    <col min="1" max="1" width="28.88671875" customWidth="1"/>
    <col min="2" max="2" width="7.5546875" customWidth="1"/>
    <col min="3" max="3" width="7.6640625" customWidth="1"/>
    <col min="4" max="4" width="1" customWidth="1"/>
    <col min="5" max="6" width="7.44140625" customWidth="1"/>
    <col min="7" max="7" width="1.109375" customWidth="1"/>
    <col min="8" max="8" width="30.33203125" customWidth="1"/>
    <col min="9" max="9" width="5.109375" customWidth="1"/>
    <col min="10" max="10" width="7.88671875" customWidth="1"/>
    <col min="17" max="17" width="26.88671875" customWidth="1"/>
  </cols>
  <sheetData>
    <row r="1" spans="1:9" ht="23.4" x14ac:dyDescent="0.3">
      <c r="A1" s="114" t="s">
        <v>124</v>
      </c>
      <c r="B1" s="114"/>
      <c r="C1" s="114"/>
      <c r="D1" s="114"/>
      <c r="E1" s="114"/>
      <c r="F1" s="114"/>
      <c r="G1" s="114"/>
      <c r="H1" s="114"/>
      <c r="I1" s="72"/>
    </row>
    <row r="2" spans="1:9" ht="12.75" customHeight="1" x14ac:dyDescent="0.3">
      <c r="A2" s="98"/>
      <c r="B2" s="98"/>
      <c r="C2" s="98"/>
      <c r="D2" s="98"/>
      <c r="E2" s="98"/>
      <c r="F2" s="98"/>
      <c r="G2" s="98"/>
      <c r="H2" s="98"/>
      <c r="I2" s="98"/>
    </row>
    <row r="3" spans="1:9" ht="14.25" customHeight="1" x14ac:dyDescent="0.3">
      <c r="A3" s="67" t="s">
        <v>34</v>
      </c>
      <c r="B3" s="67"/>
      <c r="C3" s="67"/>
      <c r="D3" s="67"/>
      <c r="E3" s="67"/>
      <c r="F3" s="67"/>
      <c r="G3" s="67"/>
      <c r="H3" s="67"/>
      <c r="I3" s="98"/>
    </row>
    <row r="4" spans="1:9" ht="29.25" customHeight="1" x14ac:dyDescent="0.3">
      <c r="A4" s="2" t="s">
        <v>0</v>
      </c>
      <c r="B4" s="3" t="s">
        <v>59</v>
      </c>
      <c r="C4" s="3" t="s">
        <v>60</v>
      </c>
      <c r="D4" s="13"/>
      <c r="E4" s="3" t="s">
        <v>5</v>
      </c>
      <c r="F4" s="3" t="s">
        <v>53</v>
      </c>
      <c r="G4" s="13"/>
      <c r="H4" s="4" t="s">
        <v>35</v>
      </c>
      <c r="I4" s="1"/>
    </row>
    <row r="5" spans="1:9" ht="15.6" x14ac:dyDescent="0.3">
      <c r="A5" s="5" t="s">
        <v>7</v>
      </c>
      <c r="B5" s="100">
        <v>14</v>
      </c>
      <c r="C5" s="100">
        <v>8</v>
      </c>
      <c r="D5" s="7"/>
      <c r="E5" s="100">
        <v>8</v>
      </c>
      <c r="F5" s="18">
        <f>E5*2</f>
        <v>16</v>
      </c>
      <c r="G5" s="7"/>
      <c r="H5" s="73">
        <f>(F5+C5+B5)/(2+ COUNTA(B5:C5))</f>
        <v>9.5</v>
      </c>
      <c r="I5" s="1"/>
    </row>
    <row r="6" spans="1:9" ht="15.6" x14ac:dyDescent="0.3">
      <c r="A6" s="5" t="s">
        <v>8</v>
      </c>
      <c r="B6" s="100">
        <v>9</v>
      </c>
      <c r="C6" s="34">
        <v>4</v>
      </c>
      <c r="D6" s="7"/>
      <c r="E6" s="100">
        <v>6</v>
      </c>
      <c r="F6" s="18">
        <f t="shared" ref="F6:F8" si="0">E6*2</f>
        <v>12</v>
      </c>
      <c r="G6" s="7"/>
      <c r="H6" s="73">
        <f t="shared" ref="H6:H8" si="1">(F6+C6+B6)/(2+ COUNTA(B6:C6))</f>
        <v>6.25</v>
      </c>
      <c r="I6" s="1"/>
    </row>
    <row r="7" spans="1:9" ht="15.6" x14ac:dyDescent="0.3">
      <c r="A7" s="5" t="s">
        <v>9</v>
      </c>
      <c r="B7" s="100">
        <v>9</v>
      </c>
      <c r="C7" s="100"/>
      <c r="D7" s="7"/>
      <c r="E7" s="100">
        <v>8</v>
      </c>
      <c r="F7" s="18">
        <f t="shared" si="0"/>
        <v>16</v>
      </c>
      <c r="G7" s="7"/>
      <c r="H7" s="73">
        <f t="shared" si="1"/>
        <v>8.3333333333333339</v>
      </c>
      <c r="I7" s="1"/>
    </row>
    <row r="8" spans="1:9" ht="15.6" x14ac:dyDescent="0.3">
      <c r="A8" s="8" t="s">
        <v>125</v>
      </c>
      <c r="B8" s="99">
        <v>12</v>
      </c>
      <c r="C8" s="99">
        <v>11</v>
      </c>
      <c r="D8" s="12"/>
      <c r="E8" s="99">
        <v>10</v>
      </c>
      <c r="F8" s="18">
        <f t="shared" si="0"/>
        <v>20</v>
      </c>
      <c r="G8" s="12"/>
      <c r="H8" s="73">
        <f t="shared" si="1"/>
        <v>10.75</v>
      </c>
      <c r="I8" s="1"/>
    </row>
    <row r="9" spans="1:9" ht="15" customHeight="1" x14ac:dyDescent="0.3">
      <c r="A9" s="116"/>
      <c r="B9" s="117"/>
      <c r="C9" s="117"/>
      <c r="D9" s="117"/>
      <c r="E9" s="117"/>
      <c r="F9" s="117"/>
      <c r="G9" s="117"/>
      <c r="H9" s="118"/>
      <c r="I9" s="1"/>
    </row>
    <row r="10" spans="1:9" ht="15.6" x14ac:dyDescent="0.3">
      <c r="A10" s="10" t="s">
        <v>10</v>
      </c>
      <c r="B10" s="15">
        <v>7</v>
      </c>
      <c r="C10" s="15">
        <v>12</v>
      </c>
      <c r="D10" s="11"/>
      <c r="E10" s="40"/>
      <c r="F10" s="40"/>
      <c r="G10" s="11"/>
      <c r="H10" s="73">
        <f t="shared" ref="H10:H15" si="2">(C10+B10)/(COUNTA(B10:C10))</f>
        <v>9.5</v>
      </c>
      <c r="I10" s="1"/>
    </row>
    <row r="11" spans="1:9" ht="15.6" x14ac:dyDescent="0.3">
      <c r="A11" s="5" t="s">
        <v>54</v>
      </c>
      <c r="B11" s="100">
        <v>11</v>
      </c>
      <c r="C11" s="100"/>
      <c r="D11" s="7"/>
      <c r="E11" s="41"/>
      <c r="F11" s="41"/>
      <c r="G11" s="7"/>
      <c r="H11" s="73">
        <f t="shared" si="2"/>
        <v>11</v>
      </c>
      <c r="I11" s="1"/>
    </row>
    <row r="12" spans="1:9" ht="15.6" x14ac:dyDescent="0.3">
      <c r="A12" s="5" t="s">
        <v>85</v>
      </c>
      <c r="B12" s="100">
        <v>12</v>
      </c>
      <c r="C12" s="100">
        <v>12</v>
      </c>
      <c r="D12" s="7"/>
      <c r="E12" s="41"/>
      <c r="F12" s="41"/>
      <c r="G12" s="7"/>
      <c r="H12" s="73">
        <f t="shared" si="2"/>
        <v>12</v>
      </c>
      <c r="I12" s="1"/>
    </row>
    <row r="13" spans="1:9" ht="15.6" x14ac:dyDescent="0.3">
      <c r="A13" s="5" t="s">
        <v>126</v>
      </c>
      <c r="B13" s="100">
        <v>11</v>
      </c>
      <c r="C13" s="100">
        <v>9</v>
      </c>
      <c r="D13" s="7"/>
      <c r="E13" s="41"/>
      <c r="F13" s="41"/>
      <c r="G13" s="7"/>
      <c r="H13" s="73">
        <f t="shared" si="2"/>
        <v>10</v>
      </c>
      <c r="I13" s="1"/>
    </row>
    <row r="14" spans="1:9" ht="16.2" thickBot="1" x14ac:dyDescent="0.35">
      <c r="A14" s="5" t="s">
        <v>104</v>
      </c>
      <c r="B14" s="99">
        <v>9</v>
      </c>
      <c r="C14" s="99">
        <v>9</v>
      </c>
      <c r="D14" s="7"/>
      <c r="E14" s="41"/>
      <c r="F14" s="41"/>
      <c r="G14" s="7"/>
      <c r="H14" s="73">
        <f t="shared" si="2"/>
        <v>9</v>
      </c>
      <c r="I14" s="1"/>
    </row>
    <row r="15" spans="1:9" ht="16.2" thickBot="1" x14ac:dyDescent="0.35">
      <c r="A15" s="51" t="s">
        <v>61</v>
      </c>
      <c r="B15" s="133">
        <v>9</v>
      </c>
      <c r="C15" s="134"/>
      <c r="D15" s="52"/>
      <c r="E15" s="41"/>
      <c r="F15" s="41"/>
      <c r="G15" s="7"/>
      <c r="H15" s="73">
        <f t="shared" si="2"/>
        <v>9</v>
      </c>
      <c r="I15" s="1"/>
    </row>
    <row r="16" spans="1:9" ht="15" customHeight="1" x14ac:dyDescent="0.3">
      <c r="A16" s="53"/>
      <c r="B16" s="135"/>
      <c r="C16" s="135"/>
      <c r="D16" s="101"/>
      <c r="E16" s="101"/>
      <c r="F16" s="101"/>
      <c r="G16" s="101"/>
      <c r="H16" s="55"/>
      <c r="I16" s="1"/>
    </row>
    <row r="17" spans="1:17" ht="15.6" x14ac:dyDescent="0.3">
      <c r="A17" s="5" t="s">
        <v>31</v>
      </c>
      <c r="B17" s="123">
        <v>16</v>
      </c>
      <c r="C17" s="124"/>
      <c r="D17" s="7"/>
      <c r="E17" s="41"/>
      <c r="F17" s="41"/>
      <c r="G17" s="7"/>
      <c r="H17" s="41"/>
      <c r="I17" s="1"/>
    </row>
    <row r="18" spans="1:17" ht="16.2" thickBot="1" x14ac:dyDescent="0.35">
      <c r="A18" s="28" t="s">
        <v>61</v>
      </c>
      <c r="B18" s="125">
        <v>1</v>
      </c>
      <c r="C18" s="126"/>
      <c r="D18" s="29"/>
      <c r="E18" s="43"/>
      <c r="F18" s="43"/>
      <c r="G18" s="29"/>
      <c r="H18" s="43"/>
      <c r="I18" s="1"/>
    </row>
    <row r="19" spans="1:17" ht="15.75" customHeight="1" thickBot="1" x14ac:dyDescent="0.35">
      <c r="A19" s="30" t="s">
        <v>20</v>
      </c>
      <c r="B19" s="107">
        <f>SUM(B5:C14) +2*B15</f>
        <v>177</v>
      </c>
      <c r="C19" s="108"/>
      <c r="D19" s="31"/>
      <c r="E19" s="44"/>
      <c r="F19" s="32">
        <f>SUM(F5:F18)</f>
        <v>64</v>
      </c>
      <c r="G19" s="33"/>
      <c r="H19" s="74">
        <f>B19+F19</f>
        <v>241</v>
      </c>
      <c r="I19" s="1"/>
    </row>
    <row r="20" spans="1:17" ht="16.2" thickBot="1" x14ac:dyDescent="0.35">
      <c r="A20" s="86"/>
      <c r="B20" s="86"/>
      <c r="C20" s="86"/>
      <c r="D20" s="86"/>
      <c r="E20" s="86"/>
      <c r="F20" s="86"/>
      <c r="G20" s="86"/>
      <c r="H20" s="85" t="s">
        <v>94</v>
      </c>
      <c r="I20" s="1"/>
      <c r="J20" s="36"/>
      <c r="K20" s="37"/>
      <c r="L20" s="37"/>
      <c r="M20" s="37"/>
      <c r="N20" s="37"/>
      <c r="O20" s="37"/>
      <c r="P20" s="37"/>
      <c r="Q20" s="37"/>
    </row>
    <row r="21" spans="1:17" ht="27" customHeight="1" thickBot="1" x14ac:dyDescent="0.35">
      <c r="A21" s="36"/>
      <c r="B21" s="131" t="s">
        <v>29</v>
      </c>
      <c r="C21" s="132"/>
      <c r="D21" s="132"/>
      <c r="E21" s="132"/>
      <c r="F21" s="132"/>
      <c r="G21" s="71"/>
      <c r="H21" s="45">
        <f>ROUNDDOWN(17/3-5*$H$19/390,1)</f>
        <v>2.5</v>
      </c>
      <c r="I21" s="1"/>
      <c r="M21" s="37"/>
      <c r="N21" s="37"/>
      <c r="O21" s="37"/>
      <c r="P21" s="37"/>
      <c r="Q21" s="38"/>
    </row>
    <row r="22" spans="1:17" ht="15.6" x14ac:dyDescent="0.3">
      <c r="I22" s="1"/>
      <c r="J22" s="19"/>
    </row>
    <row r="23" spans="1:17" ht="18" x14ac:dyDescent="0.3">
      <c r="A23" s="27" t="s">
        <v>21</v>
      </c>
      <c r="B23" s="19"/>
      <c r="C23" s="19"/>
      <c r="D23" s="19"/>
      <c r="I23" s="1"/>
    </row>
    <row r="24" spans="1:17" ht="15.6" x14ac:dyDescent="0.3">
      <c r="A24" s="21" t="s">
        <v>22</v>
      </c>
      <c r="B24" s="24" t="s">
        <v>62</v>
      </c>
      <c r="C24" s="23"/>
      <c r="D24" s="23"/>
      <c r="E24" s="23"/>
      <c r="F24" s="23"/>
      <c r="G24" s="23"/>
      <c r="H24" s="23"/>
      <c r="I24" s="1"/>
    </row>
    <row r="25" spans="1:17" ht="15.6" x14ac:dyDescent="0.3">
      <c r="A25" s="21"/>
      <c r="B25" s="24" t="s">
        <v>71</v>
      </c>
      <c r="C25" s="23"/>
      <c r="D25" s="23"/>
      <c r="E25" s="23"/>
      <c r="F25" s="23"/>
      <c r="G25" s="23"/>
      <c r="H25" s="23"/>
      <c r="I25" s="1"/>
    </row>
    <row r="26" spans="1:17" ht="15.6" x14ac:dyDescent="0.3">
      <c r="A26" s="21"/>
      <c r="B26" s="24" t="s">
        <v>115</v>
      </c>
      <c r="C26" s="24"/>
      <c r="D26" s="24"/>
      <c r="E26" s="24"/>
      <c r="F26" s="24"/>
      <c r="G26" s="24"/>
      <c r="H26" s="24"/>
      <c r="I26" s="96"/>
    </row>
    <row r="27" spans="1:17" ht="15.6" x14ac:dyDescent="0.3">
      <c r="A27" s="21"/>
      <c r="B27" s="24" t="s">
        <v>63</v>
      </c>
      <c r="C27" s="23"/>
      <c r="D27" s="23"/>
      <c r="E27" s="23"/>
      <c r="F27" s="23"/>
      <c r="G27" s="23"/>
      <c r="H27" s="23"/>
    </row>
    <row r="28" spans="1:17" ht="15.6" x14ac:dyDescent="0.3">
      <c r="A28" s="97" t="s">
        <v>110</v>
      </c>
      <c r="B28" s="113" t="s">
        <v>118</v>
      </c>
      <c r="C28" s="113"/>
      <c r="D28" s="113"/>
      <c r="E28" s="113"/>
      <c r="F28" s="113"/>
      <c r="G28" s="113"/>
      <c r="H28" s="113"/>
    </row>
    <row r="29" spans="1:17" ht="15.6" x14ac:dyDescent="0.3">
      <c r="A29" s="25" t="s">
        <v>26</v>
      </c>
      <c r="B29" s="26" t="s">
        <v>45</v>
      </c>
      <c r="C29" s="26"/>
      <c r="D29" s="26"/>
      <c r="E29" s="26"/>
      <c r="F29" s="26"/>
      <c r="G29" s="26"/>
      <c r="H29" s="26"/>
    </row>
    <row r="30" spans="1:17" ht="15.6" x14ac:dyDescent="0.3">
      <c r="A30" s="26"/>
      <c r="B30" s="26" t="s">
        <v>73</v>
      </c>
      <c r="C30" s="26"/>
      <c r="D30" s="26"/>
      <c r="E30" s="26"/>
      <c r="F30" s="26"/>
      <c r="G30" s="26"/>
      <c r="H30" s="26"/>
    </row>
    <row r="31" spans="1:17" ht="15.6" x14ac:dyDescent="0.3">
      <c r="A31" s="75" t="s">
        <v>95</v>
      </c>
      <c r="B31" s="76"/>
      <c r="C31" s="76"/>
      <c r="D31" s="76"/>
      <c r="E31" s="76"/>
      <c r="F31" s="76"/>
      <c r="G31" s="76"/>
      <c r="H31" s="76"/>
    </row>
    <row r="32" spans="1:17" ht="15.6" x14ac:dyDescent="0.3">
      <c r="A32" s="75" t="s">
        <v>27</v>
      </c>
      <c r="B32" s="76" t="s">
        <v>114</v>
      </c>
      <c r="C32" s="76"/>
      <c r="D32" s="76"/>
      <c r="E32" s="76"/>
      <c r="F32" s="76"/>
      <c r="G32" s="76"/>
      <c r="H32" s="76"/>
    </row>
    <row r="33" spans="1:8" ht="15.6" x14ac:dyDescent="0.3">
      <c r="A33" s="78" t="s">
        <v>33</v>
      </c>
      <c r="B33" s="77"/>
      <c r="C33" s="77"/>
      <c r="D33" s="77"/>
      <c r="E33" s="77"/>
      <c r="F33" s="77"/>
      <c r="G33" s="77"/>
      <c r="H33" s="77"/>
    </row>
    <row r="34" spans="1:8" ht="15.6" x14ac:dyDescent="0.3">
      <c r="A34" s="79" t="s">
        <v>28</v>
      </c>
      <c r="B34" s="105" t="s">
        <v>69</v>
      </c>
      <c r="C34" s="105"/>
      <c r="D34" s="105"/>
      <c r="E34" s="105"/>
      <c r="F34" s="105"/>
      <c r="G34" s="105"/>
      <c r="H34" s="105"/>
    </row>
    <row r="35" spans="1:8" ht="15.6" x14ac:dyDescent="0.3">
      <c r="A35" s="79"/>
      <c r="B35" s="111" t="s">
        <v>70</v>
      </c>
      <c r="C35" s="111"/>
      <c r="D35" s="111"/>
      <c r="E35" s="111"/>
      <c r="F35" s="111"/>
      <c r="G35" s="111"/>
      <c r="H35" s="111"/>
    </row>
    <row r="36" spans="1:8" ht="15.6" x14ac:dyDescent="0.3">
      <c r="A36" s="77"/>
      <c r="B36" s="78" t="s">
        <v>24</v>
      </c>
      <c r="C36" s="80"/>
      <c r="D36" s="80"/>
      <c r="E36" s="80"/>
      <c r="F36" s="80"/>
      <c r="G36" s="80"/>
      <c r="H36" s="80"/>
    </row>
    <row r="37" spans="1:8" ht="15.6" x14ac:dyDescent="0.3">
      <c r="A37" s="79"/>
      <c r="B37" s="76" t="s">
        <v>66</v>
      </c>
      <c r="C37" s="76"/>
      <c r="D37" s="76"/>
      <c r="E37" s="76"/>
      <c r="F37" s="76"/>
      <c r="G37" s="76"/>
      <c r="H37" s="76"/>
    </row>
    <row r="38" spans="1:8" ht="15.6" x14ac:dyDescent="0.3">
      <c r="A38" s="79"/>
      <c r="B38" s="76" t="s">
        <v>89</v>
      </c>
      <c r="C38" s="76"/>
      <c r="D38" s="76"/>
      <c r="E38" s="76"/>
      <c r="F38" s="76"/>
      <c r="G38" s="76"/>
      <c r="H38" s="76"/>
    </row>
    <row r="39" spans="1:8" ht="15.6" x14ac:dyDescent="0.3">
      <c r="A39" s="79"/>
      <c r="B39" s="78" t="s">
        <v>24</v>
      </c>
      <c r="C39" s="77"/>
      <c r="D39" s="77"/>
      <c r="E39" s="77"/>
      <c r="F39" s="77"/>
      <c r="G39" s="77"/>
      <c r="H39" s="77"/>
    </row>
    <row r="40" spans="1:8" ht="15.6" x14ac:dyDescent="0.3">
      <c r="A40" s="79"/>
      <c r="B40" s="112" t="s">
        <v>67</v>
      </c>
      <c r="C40" s="112"/>
      <c r="D40" s="112"/>
      <c r="E40" s="112"/>
      <c r="F40" s="112"/>
      <c r="G40" s="112"/>
      <c r="H40" s="112"/>
    </row>
    <row r="41" spans="1:8" ht="15.6" x14ac:dyDescent="0.3">
      <c r="A41" s="79"/>
      <c r="B41" s="105" t="s">
        <v>90</v>
      </c>
      <c r="C41" s="105"/>
      <c r="D41" s="105"/>
      <c r="E41" s="105"/>
      <c r="F41" s="105"/>
      <c r="G41" s="105"/>
      <c r="H41" s="105"/>
    </row>
    <row r="42" spans="1:8" ht="15.6" x14ac:dyDescent="0.3">
      <c r="A42" s="75" t="s">
        <v>98</v>
      </c>
      <c r="B42" s="76"/>
      <c r="C42" s="76"/>
      <c r="D42" s="76"/>
      <c r="E42" s="76"/>
      <c r="F42" s="76"/>
      <c r="G42" s="76"/>
      <c r="H42" s="76"/>
    </row>
    <row r="43" spans="1:8" ht="15.6" x14ac:dyDescent="0.3">
      <c r="A43" s="90" t="s">
        <v>97</v>
      </c>
      <c r="B43" s="130" t="s">
        <v>119</v>
      </c>
      <c r="C43" s="130"/>
      <c r="D43" s="130"/>
      <c r="E43" s="130"/>
      <c r="F43" s="130"/>
      <c r="G43" s="130"/>
      <c r="H43" s="130"/>
    </row>
    <row r="44" spans="1:8" ht="15.6" x14ac:dyDescent="0.3">
      <c r="A44" s="91"/>
      <c r="B44" s="129" t="s">
        <v>112</v>
      </c>
      <c r="C44" s="129"/>
      <c r="D44" s="129"/>
      <c r="E44" s="129"/>
      <c r="F44" s="129"/>
      <c r="G44" s="129"/>
      <c r="H44" s="129"/>
    </row>
  </sheetData>
  <mergeCells count="15">
    <mergeCell ref="B41:H41"/>
    <mergeCell ref="B43:H43"/>
    <mergeCell ref="B44:H44"/>
    <mergeCell ref="B19:C19"/>
    <mergeCell ref="B21:F21"/>
    <mergeCell ref="B28:H28"/>
    <mergeCell ref="B34:H34"/>
    <mergeCell ref="B35:H35"/>
    <mergeCell ref="B40:H40"/>
    <mergeCell ref="A1:H1"/>
    <mergeCell ref="A9:H9"/>
    <mergeCell ref="B15:C15"/>
    <mergeCell ref="B16:C16"/>
    <mergeCell ref="B17:C17"/>
    <mergeCell ref="B18:C18"/>
  </mergeCells>
  <printOptions horizontalCentered="1"/>
  <pageMargins left="0.31496062992125984" right="0.31496062992125984" top="0.78740157480314965" bottom="0.3937007874015748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FOS12G</vt:lpstr>
      <vt:lpstr>FOS12S</vt:lpstr>
      <vt:lpstr>FOS12T</vt:lpstr>
      <vt:lpstr>FOS12W</vt:lpstr>
      <vt:lpstr>BOS12T</vt:lpstr>
      <vt:lpstr>BOS12G</vt:lpstr>
      <vt:lpstr>BOS12S</vt:lpstr>
      <vt:lpstr>BOS12W</vt:lpstr>
      <vt:lpstr>FOSBOS13G</vt:lpstr>
      <vt:lpstr>FOSBOS13S</vt:lpstr>
      <vt:lpstr>FOSBOS13T</vt:lpstr>
      <vt:lpstr>FOSBOS13W</vt:lpstr>
      <vt:lpstr>Allg Abi13 Sonderfall 1</vt:lpstr>
      <vt:lpstr>Allg Abi13 Sonderfall 2</vt:lpstr>
      <vt:lpstr>'Allg Abi13 Sonderfall 1'!Druckbereich</vt:lpstr>
      <vt:lpstr>'Allg Abi13 Sonderfall 2'!Druckbereich</vt:lpstr>
      <vt:lpstr>BOS12G!Druckbereich</vt:lpstr>
      <vt:lpstr>BOS12S!Druckbereich</vt:lpstr>
      <vt:lpstr>BOS12T!Druckbereich</vt:lpstr>
      <vt:lpstr>BOS12W!Druckbereich</vt:lpstr>
      <vt:lpstr>FOS12G!Druckbereich</vt:lpstr>
      <vt:lpstr>FOS12S!Druckbereich</vt:lpstr>
      <vt:lpstr>FOS12T!Druckbereich</vt:lpstr>
      <vt:lpstr>FOS12W!Druckbereich</vt:lpstr>
      <vt:lpstr>FOSBOS13G!Druckbereich</vt:lpstr>
      <vt:lpstr>FOSBOS13S!Druckbereich</vt:lpstr>
      <vt:lpstr>FOSBOS13T!Druckbereich</vt:lpstr>
      <vt:lpstr>FOSBOS13W!Druckbereich</vt:lpstr>
    </vt:vector>
  </TitlesOfParts>
  <Company>bszam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Programmadministrator;Eckert</dc:creator>
  <cp:lastModifiedBy>ECK</cp:lastModifiedBy>
  <cp:lastPrinted>2018-09-12T07:04:14Z</cp:lastPrinted>
  <dcterms:created xsi:type="dcterms:W3CDTF">2017-04-06T09:10:42Z</dcterms:created>
  <dcterms:modified xsi:type="dcterms:W3CDTF">2020-06-23T05:36:42Z</dcterms:modified>
</cp:coreProperties>
</file>